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 firstSheet="1" activeTab="1"/>
  </bookViews>
  <sheets>
    <sheet name="控制价封面" sheetId="3" r:id="rId1"/>
    <sheet name="控制价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<sst xmlns="http://schemas.openxmlformats.org/spreadsheetml/2006/main" count="363" uniqueCount="137">
  <si>
    <t>朱林镇道路标识标线改造工程</t>
  </si>
  <si>
    <t>工程</t>
  </si>
  <si>
    <t>招 标 控 制 价</t>
  </si>
  <si>
    <t>招标控制价(小写):</t>
  </si>
  <si>
    <t>476652.67元</t>
  </si>
  <si>
    <t>(大写):</t>
  </si>
  <si>
    <t>肆拾柒万陆仟陆佰伍拾贰元陆角柒分</t>
  </si>
  <si>
    <t>招标人:</t>
  </si>
  <si>
    <t xml:space="preserve"> </t>
  </si>
  <si>
    <t>工程造价     咨询人:</t>
  </si>
  <si>
    <t>(单位盖章)</t>
  </si>
  <si>
    <t>(单位资质专用章)</t>
  </si>
  <si>
    <t>法定代表人:
或其授权人: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</si>
  <si>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</si>
  <si>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</si>
  <si>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</si>
  <si>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</si>
  <si>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</si>
  <si>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</si>
  <si>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</si>
  <si>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朱林镇道路标识标线改造工程全费用清单与计价表</t>
  </si>
  <si>
    <t>工程名称：朱林镇道路标识标线改造工程</t>
  </si>
  <si>
    <t>序号</t>
  </si>
  <si>
    <t>项目名称</t>
  </si>
  <si>
    <t>项目特征描述</t>
  </si>
  <si>
    <t>单位</t>
  </si>
  <si>
    <t>数量</t>
  </si>
  <si>
    <t>全费用单价（元）</t>
  </si>
  <si>
    <t>合计（元）</t>
  </si>
  <si>
    <t>备注</t>
  </si>
  <si>
    <t>一</t>
  </si>
  <si>
    <t>三星村西三线、周家线</t>
  </si>
  <si>
    <t>清除绿化</t>
  </si>
  <si>
    <t>绿化清除，按甲方要求，清除物外弃，运距及弃置点自行考虑</t>
  </si>
  <si>
    <t>m2</t>
  </si>
  <si>
    <t>单柱式交通标志</t>
  </si>
  <si>
    <t>标杆：Φ89*4.5*3000，镀锌喷塑，标牌：D=80cm正八边形铝合金标志,三级反光膜，具体详见图纸,工作内容为按设计图纸所示的所有工序（含基础）</t>
  </si>
  <si>
    <t>套</t>
  </si>
  <si>
    <t>标杆：Φ89*4.5*3050，镀锌喷塑，标牌：80*80cm正方形铝合金标志,三级反光膜，具体详见图纸,工作内容为按设计图纸所示的所有工序（含基础）</t>
  </si>
  <si>
    <t>标杆：Φ89*4.5*3050，镀锌喷塑，标牌：A=90cm正三角形铝合金标志,三级反光膜，具体详见图纸,工作内容为按设计图纸所示的所有工序（含基础）</t>
  </si>
  <si>
    <t>标杆：Φ89*4.5*3050，镀锌喷塑，标牌：D=80cm圆形铝合金标志,三级反光膜，具体详见图纸,工作内容为按设计图纸所示的所有工序（含基础）</t>
  </si>
  <si>
    <t>标杆：Φ89*4.5*3900，镀锌喷塑，标牌：D=80cm圆形铝合金标志+A=90cm正三角形铝合金标志,三级反光膜，具体详见图纸,工作内容为按设计图纸所示的所有工序（含基础）</t>
  </si>
  <si>
    <t>附着式交通标志</t>
  </si>
  <si>
    <t>A=90cm正三角形铝合金标志,做法见图纸</t>
  </si>
  <si>
    <t>个</t>
  </si>
  <si>
    <t xml:space="preserve">D=80cm圆形铝合金标志,做法见图纸
</t>
  </si>
  <si>
    <t>道口标柱</t>
  </si>
  <si>
    <t>道口标柱，Φ114*4.5*1200,做法见图纸</t>
  </si>
  <si>
    <t>热熔型标线</t>
  </si>
  <si>
    <t>热熔型标线,做法见图纸</t>
  </si>
  <si>
    <t>轮廓标</t>
  </si>
  <si>
    <t>附着式轮廓标,做法见图纸</t>
  </si>
  <si>
    <t>立面标记</t>
  </si>
  <si>
    <t>黄黑色立面标记</t>
  </si>
  <si>
    <t>小计</t>
  </si>
  <si>
    <t>二</t>
  </si>
  <si>
    <t>三星村西圩线</t>
  </si>
  <si>
    <t>标杆：Φ89*4.5*3850，镀锌喷塑，标牌：2块A=90cm正三角形铝合金标志,三级反光膜，具体详见图纸,工作内容为按设计图纸所示的所有工序（含基础）</t>
  </si>
  <si>
    <t>减速带</t>
  </si>
  <si>
    <t>m</t>
  </si>
  <si>
    <t>三</t>
  </si>
  <si>
    <t>唐王村黄人线</t>
  </si>
  <si>
    <t>拆除单立柱标志</t>
  </si>
  <si>
    <t>含拆除物处置</t>
  </si>
  <si>
    <t>拆除附着标志</t>
  </si>
  <si>
    <t>标杆：Φ89*4.5*3550，镀锌喷塑，标牌：A=90cm正三角形铝合金标志+45cm*90cm矩形铝合金标志,三级反光膜，具体详见图纸,工作内容为按设计图纸所示的所有工序（含基础）</t>
  </si>
  <si>
    <t>标杆：Φ89*4.5*4400，镀锌喷塑，标牌：D=80cm圆形铝合金标志+A=90cm正三角形铝合金标志+45cm*90cm矩形铝合金标志,三级反光膜，具体详见图纸,工作内容为按设计图纸所示的所有工序（含基础）</t>
  </si>
  <si>
    <t>D=80cm正八边形铝合金标志,三级反光膜，具体详见图纸,工作内容为按设计图纸所示的所有工序</t>
  </si>
  <si>
    <t>四</t>
  </si>
  <si>
    <t>朱林村西港线</t>
  </si>
  <si>
    <t>标杆：Φ89*4.5*4700，镀锌喷塑，标牌：2块A=90cm正三角形铝合金标志+D=800圆形铝合金标志,三级反光膜，具体详见图纸,工作内容为按设计图纸所示的所有工序（含基础）</t>
  </si>
  <si>
    <t xml:space="preserve">道口标柱，Φ114*4.5*1200,做法见图纸
</t>
  </si>
  <si>
    <t>五</t>
  </si>
  <si>
    <t>龙溪村屯山线</t>
  </si>
  <si>
    <t>拆除道口标注</t>
  </si>
  <si>
    <t>铝合金标志更换</t>
  </si>
  <si>
    <t>D=80cm圆形铝合金标志更换，拆老换新,做法见图纸</t>
  </si>
  <si>
    <t>六</t>
  </si>
  <si>
    <t>红旗圩村徐下路</t>
  </si>
  <si>
    <t>警示桩</t>
  </si>
  <si>
    <t>Φ114*4.5*1200,做法见图纸</t>
  </si>
  <si>
    <t>七</t>
  </si>
  <si>
    <t>长兴村常长线</t>
  </si>
  <si>
    <t>八</t>
  </si>
  <si>
    <t>长兴村常王线</t>
  </si>
  <si>
    <t>一）</t>
  </si>
  <si>
    <t>交安设施</t>
  </si>
  <si>
    <t>二）</t>
  </si>
  <si>
    <t>王家桥桥面工程</t>
  </si>
  <si>
    <t>桥面铺装砼拆除</t>
  </si>
  <si>
    <t>原桥面铺装砼拆除，拆除垃圾装车外运，运距及弃置点自行考虑，按拆除砼体积计算</t>
  </si>
  <si>
    <r>
      <rPr>
        <sz val="10"/>
        <color theme="1"/>
        <rFont val="宋体"/>
        <charset val="134"/>
      </rPr>
      <t>m</t>
    </r>
    <r>
      <rPr>
        <sz val="10"/>
        <color theme="1"/>
        <rFont val="宋体"/>
        <charset val="134"/>
      </rPr>
      <t>3</t>
    </r>
  </si>
  <si>
    <t>砼路面面板拆除</t>
  </si>
  <si>
    <t>老路砼面板拆除，拆除垃圾装车外运，运距及弃置点自行考虑，按拆除砼体积计算</t>
  </si>
  <si>
    <t>m3</t>
  </si>
  <si>
    <t>挖除老路基层</t>
  </si>
  <si>
    <t>道路基层，碎石、水稳、二灰结石等基层挖除，运距及弃置点自行考虑，按拆除基层体积计算</t>
  </si>
  <si>
    <t>钢筋砼栏杆拆除</t>
  </si>
  <si>
    <t>原桥梁护栏拆除，拆除物外弃，运距及弃置点自行考虑</t>
  </si>
  <si>
    <t>砖、石及其他砌体结构</t>
  </si>
  <si>
    <t>块石挡墙拆除，拆除物外弃，运距及弃置点自行考虑</t>
  </si>
  <si>
    <t>现浇混凝土护栏</t>
  </si>
  <si>
    <t>现浇混凝土防撞护栏（含预埋件），C30砼，做法见图纸</t>
  </si>
  <si>
    <t>防撞墙顶部钢护栏</t>
  </si>
  <si>
    <t>牛角形钢护栏，含外露部分防腐油漆，具体要求见图纸</t>
  </si>
  <si>
    <t>泄水管</t>
  </si>
  <si>
    <t>D10cmPP-R聚丙烯管泄水管</t>
  </si>
  <si>
    <t>桥铭牌</t>
  </si>
  <si>
    <t>150cn*60cm*4cm五莲花花岗岩铭牌，含刻字</t>
  </si>
  <si>
    <t>钢筋</t>
  </si>
  <si>
    <t>防撞护栏及压顶钢筋，光圆钢筋（HPB235、HPB300）</t>
  </si>
  <si>
    <t>kg</t>
  </si>
  <si>
    <t>防撞护栏及压顶钢筋，带肋钢筋（HRB335、HRB400）</t>
  </si>
  <si>
    <t>桥面铺装钢筋</t>
  </si>
  <si>
    <t>D12桥面铺装焊接钢筋网</t>
  </si>
  <si>
    <t>植筋</t>
  </si>
  <si>
    <t>φ16,HRB400钢筋植筋</t>
  </si>
  <si>
    <t>根</t>
  </si>
  <si>
    <t>桥面砼铺装</t>
  </si>
  <si>
    <t>C40砼桥面铺装</t>
  </si>
  <si>
    <t>压顶砼</t>
  </si>
  <si>
    <t>C30砼</t>
  </si>
  <si>
    <t>桥台侧墙修补</t>
  </si>
  <si>
    <t>C30砼，做法见图纸</t>
  </si>
  <si>
    <t>回填砼</t>
  </si>
  <si>
    <t>桥面防水</t>
  </si>
  <si>
    <t>环氧沥青防水层</t>
  </si>
  <si>
    <t>板梁修补</t>
  </si>
  <si>
    <t>环氧砂浆修补</t>
  </si>
  <si>
    <t>十</t>
  </si>
  <si>
    <t>暂列金额</t>
  </si>
  <si>
    <r>
      <rPr>
        <sz val="10"/>
        <rFont val="宋体"/>
        <charset val="134"/>
      </rPr>
      <t>按</t>
    </r>
    <r>
      <rPr>
        <sz val="10"/>
        <rFont val="宋体"/>
        <charset val="134"/>
      </rPr>
      <t>3</t>
    </r>
    <r>
      <rPr>
        <sz val="10"/>
        <rFont val="宋体"/>
        <charset val="134"/>
      </rPr>
      <t>万元整计取，投标人不得改动，如改动按废标处理</t>
    </r>
  </si>
  <si>
    <t>项</t>
  </si>
  <si>
    <t>合计</t>
  </si>
  <si>
    <t>说明：</t>
  </si>
  <si>
    <t>1、本工程采用全费用单价报价，全费用报价应包括人工费、材料费、机械费、管理费、利润、相关措施费（含扬尘控制、安全文明施工、场内便道、主管部门要求的围挡等所有措施费用）、规费、税金（9%）等所有风险因素等一切费用。</t>
  </si>
  <si>
    <t>2、建设单位现场不提供水源、电源接驳点，承包人自寻接驳点，相关费用在投标报价中考虑，结算时不另行计价。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</si>
</sst>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4"/>
      <name val="宋体"/>
      <charset val="134"/>
    </font>
    <font>
      <sz val="10"/>
      <color indexed="8"/>
      <name val="Arial"/>
      <charset val="0"/>
    </font>
    <font>
      <sz val="12"/>
      <name val="宋体"/>
      <charset val="134"/>
    </font>
    <font>
      <sz val="12"/>
      <color indexed="8"/>
      <name val="宋体"/>
      <charset val="134"/>
    </font>
    <font>
      <sz val="16"/>
      <color indexed="8"/>
      <name val="Arial"/>
      <charset val="0"/>
    </font>
    <font>
      <sz val="14"/>
      <color indexed="8"/>
      <name val="Arial"/>
      <charset val="0"/>
    </font>
    <font>
      <u/>
      <sz val="16"/>
      <name val="宋体"/>
      <charset val="134"/>
    </font>
    <font>
      <u/>
      <sz val="18"/>
      <name val="宋体"/>
      <charset val="134"/>
    </font>
    <font>
      <b/>
      <sz val="18"/>
      <color indexed="8"/>
      <name val="宋体"/>
      <charset val="134"/>
    </font>
    <font>
      <sz val="14"/>
      <color indexed="8"/>
      <name val="宋体"/>
      <charset val="134"/>
    </font>
    <font>
      <u/>
      <sz val="16"/>
      <color indexed="8"/>
      <name val="宋体"/>
      <charset val="134"/>
    </font>
    <font>
      <u/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28"/>
      <color indexed="8"/>
      <name val="宋体"/>
      <charset val="134"/>
    </font>
    <font>
      <sz val="16"/>
      <color indexed="8"/>
      <name val="黑体"/>
      <charset val="134"/>
    </font>
    <font>
      <sz val="14"/>
      <color indexed="8"/>
      <name val="黑体"/>
      <charset val="134"/>
    </font>
    <font>
      <sz val="16"/>
      <color indexed="8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12" applyNumberFormat="0" applyAlignment="0" applyProtection="0">
      <alignment vertical="center"/>
    </xf>
    <xf numFmtId="0" fontId="37" fillId="7" borderId="13" applyNumberFormat="0" applyAlignment="0" applyProtection="0">
      <alignment vertical="center"/>
    </xf>
    <xf numFmtId="0" fontId="38" fillId="7" borderId="12" applyNumberFormat="0" applyAlignment="0" applyProtection="0">
      <alignment vertical="center"/>
    </xf>
    <xf numFmtId="0" fontId="39" fillId="8" borderId="14" applyNumberFormat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0" borderId="16" applyNumberFormat="0" applyFill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5" fillId="35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76" fontId="8" fillId="4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49" fontId="13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/>
    </xf>
    <xf numFmtId="49" fontId="19" fillId="0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vertical="center" wrapText="1"/>
    </xf>
    <xf numFmtId="49" fontId="2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 wrapText="1"/>
    </xf>
    <xf numFmtId="49" fontId="24" fillId="0" borderId="0" xfId="0" applyNumberFormat="1" applyFont="1" applyFill="1" applyBorder="1" applyAlignment="1">
      <alignment vertical="center" wrapText="1"/>
    </xf>
    <xf numFmtId="49" fontId="25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49" fontId="26" fillId="0" borderId="7" xfId="0" applyNumberFormat="1" applyFont="1" applyFill="1" applyBorder="1" applyAlignment="1">
      <alignment horizontal="left" shrinkToFit="1"/>
    </xf>
    <xf numFmtId="0" fontId="26" fillId="0" borderId="7" xfId="0" applyFont="1" applyFill="1" applyBorder="1" applyAlignment="1">
      <alignment horizontal="left" shrinkToFit="1"/>
    </xf>
    <xf numFmtId="49" fontId="27" fillId="0" borderId="1" xfId="0" applyNumberFormat="1" applyFont="1" applyFill="1" applyBorder="1" applyAlignment="1">
      <alignment wrapText="1"/>
    </xf>
    <xf numFmtId="0" fontId="27" fillId="0" borderId="1" xfId="0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horizontal="center"/>
    </xf>
    <xf numFmtId="49" fontId="27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wrapText="1"/>
    </xf>
    <xf numFmtId="0" fontId="27" fillId="0" borderId="8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 wrapText="1"/>
    </xf>
    <xf numFmtId="0" fontId="27" fillId="0" borderId="0" xfId="0" applyFont="1" applyFill="1" applyBorder="1" applyAlignment="1">
      <alignment horizontal="center"/>
    </xf>
    <xf numFmtId="49" fontId="18" fillId="0" borderId="0" xfId="0" applyNumberFormat="1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/>
    </xf>
    <xf numFmtId="0" fontId="18" fillId="0" borderId="0" xfId="0" applyFont="1" applyFill="1" applyBorder="1" applyAlignment="1"/>
    <xf numFmtId="49" fontId="18" fillId="0" borderId="0" xfId="0" applyNumberFormat="1" applyFont="1" applyFill="1" applyBorder="1" applyAlignment="1">
      <alignment wrapText="1"/>
    </xf>
    <xf numFmtId="49" fontId="27" fillId="0" borderId="0" xfId="0" applyNumberFormat="1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0</xdr:colOff>
      <xdr:row>6</xdr:row>
      <xdr:rowOff>180823</xdr:rowOff>
    </xdr:to>
    <xdr:pic>
      <xdr:nvPicPr>
        <xdr:cNvPr id="10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1598295"/>
          <a:ext cx="0" cy="9518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0</xdr:colOff>
      <xdr:row>6</xdr:row>
      <xdr:rowOff>382696</xdr:rowOff>
    </xdr:to>
    <xdr:pic>
      <xdr:nvPicPr>
        <xdr:cNvPr id="16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1598295"/>
          <a:ext cx="0" cy="11537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3750</xdr:colOff>
      <xdr:row>6</xdr:row>
      <xdr:rowOff>231140</xdr:rowOff>
    </xdr:to>
    <xdr:pic>
      <xdr:nvPicPr>
        <xdr:cNvPr id="2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159829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oneCellAnchor>
    <xdr:from>
      <xdr:col>1</xdr:col>
      <xdr:colOff>0</xdr:colOff>
      <xdr:row>5</xdr:row>
      <xdr:rowOff>0</xdr:rowOff>
    </xdr:from>
    <xdr:ext cx="0" cy="955523"/>
    <xdr:pic>
      <xdr:nvPicPr>
        <xdr:cNvPr id="5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1598295"/>
          <a:ext cx="0" cy="955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</xdr:row>
      <xdr:rowOff>0</xdr:rowOff>
    </xdr:from>
    <xdr:ext cx="0" cy="1157396"/>
    <xdr:pic>
      <xdr:nvPicPr>
        <xdr:cNvPr id="6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1598295"/>
          <a:ext cx="0" cy="11569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</xdr:row>
      <xdr:rowOff>0</xdr:rowOff>
    </xdr:from>
    <xdr:ext cx="3750" cy="1005840"/>
    <xdr:pic>
      <xdr:nvPicPr>
        <xdr:cNvPr id="7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159829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952348"/>
    <xdr:pic>
      <xdr:nvPicPr>
        <xdr:cNvPr id="23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8561070"/>
          <a:ext cx="0" cy="9518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1154221"/>
    <xdr:pic>
      <xdr:nvPicPr>
        <xdr:cNvPr id="24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8561070"/>
          <a:ext cx="0" cy="115379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3750" cy="1002665"/>
    <xdr:pic>
      <xdr:nvPicPr>
        <xdr:cNvPr id="2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856107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955523"/>
    <xdr:pic>
      <xdr:nvPicPr>
        <xdr:cNvPr id="26" name="Picture 3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411480" y="8561070"/>
          <a:ext cx="0" cy="9550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0" cy="1157396"/>
    <xdr:pic>
      <xdr:nvPicPr>
        <xdr:cNvPr id="27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11480" y="8561070"/>
          <a:ext cx="0" cy="11569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18</xdr:row>
      <xdr:rowOff>0</xdr:rowOff>
    </xdr:from>
    <xdr:ext cx="3750" cy="1005840"/>
    <xdr:pic>
      <xdr:nvPicPr>
        <xdr:cNvPr id="28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856107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8</xdr:col>
      <xdr:colOff>0</xdr:colOff>
      <xdr:row>43</xdr:row>
      <xdr:rowOff>0</xdr:rowOff>
    </xdr:from>
    <xdr:ext cx="3750" cy="1002665"/>
    <xdr:pic>
      <xdr:nvPicPr>
        <xdr:cNvPr id="29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6189980" y="2337562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8</xdr:col>
      <xdr:colOff>0</xdr:colOff>
      <xdr:row>43</xdr:row>
      <xdr:rowOff>0</xdr:rowOff>
    </xdr:from>
    <xdr:ext cx="3750" cy="1005840"/>
    <xdr:pic>
      <xdr:nvPicPr>
        <xdr:cNvPr id="3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6189980" y="2337562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42</xdr:row>
      <xdr:rowOff>0</xdr:rowOff>
    </xdr:from>
    <xdr:ext cx="3750" cy="1002665"/>
    <xdr:pic>
      <xdr:nvPicPr>
        <xdr:cNvPr id="33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258504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42</xdr:row>
      <xdr:rowOff>0</xdr:rowOff>
    </xdr:from>
    <xdr:ext cx="3750" cy="1005840"/>
    <xdr:pic>
      <xdr:nvPicPr>
        <xdr:cNvPr id="34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258504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54</xdr:row>
      <xdr:rowOff>0</xdr:rowOff>
    </xdr:from>
    <xdr:ext cx="3750" cy="1002665"/>
    <xdr:pic>
      <xdr:nvPicPr>
        <xdr:cNvPr id="3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944304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54</xdr:row>
      <xdr:rowOff>0</xdr:rowOff>
    </xdr:from>
    <xdr:ext cx="3750" cy="1005840"/>
    <xdr:pic>
      <xdr:nvPicPr>
        <xdr:cNvPr id="36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2944304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65</xdr:row>
      <xdr:rowOff>0</xdr:rowOff>
    </xdr:from>
    <xdr:ext cx="3750" cy="1002665"/>
    <xdr:pic>
      <xdr:nvPicPr>
        <xdr:cNvPr id="39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3547491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65</xdr:row>
      <xdr:rowOff>0</xdr:rowOff>
    </xdr:from>
    <xdr:ext cx="3750" cy="1005840"/>
    <xdr:pic>
      <xdr:nvPicPr>
        <xdr:cNvPr id="40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3547491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74</xdr:row>
      <xdr:rowOff>0</xdr:rowOff>
    </xdr:from>
    <xdr:ext cx="3750" cy="1002665"/>
    <xdr:pic>
      <xdr:nvPicPr>
        <xdr:cNvPr id="41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0275510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74</xdr:row>
      <xdr:rowOff>0</xdr:rowOff>
    </xdr:from>
    <xdr:ext cx="3750" cy="1005840"/>
    <xdr:pic>
      <xdr:nvPicPr>
        <xdr:cNvPr id="42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0275510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88</xdr:row>
      <xdr:rowOff>0</xdr:rowOff>
    </xdr:from>
    <xdr:ext cx="3750" cy="1002665"/>
    <xdr:pic>
      <xdr:nvPicPr>
        <xdr:cNvPr id="45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7714535"/>
          <a:ext cx="3175" cy="10026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oneCellAnchor>
    <xdr:from>
      <xdr:col>1</xdr:col>
      <xdr:colOff>0</xdr:colOff>
      <xdr:row>88</xdr:row>
      <xdr:rowOff>0</xdr:rowOff>
    </xdr:from>
    <xdr:ext cx="3750" cy="1005840"/>
    <xdr:pic>
      <xdr:nvPicPr>
        <xdr:cNvPr id="46" name="Picture 15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411480" y="47714535"/>
          <a:ext cx="3175" cy="100584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17"/>
  <sheetViews>
    <sheetView workbookViewId="0">
      <selection activeCell="H8" sqref="H8"/>
    </sheetView>
  </sheetViews>
  <sheetFormatPr defaultColWidth="8" defaultRowHeight="29.25" customHeight="1"/>
  <cols>
    <col min="1" max="1" width="16" style="41" customWidth="1"/>
    <col min="2" max="2" width="20.3796296296296" style="42" customWidth="1"/>
    <col min="3" max="3" width="15.75" style="43" customWidth="1"/>
    <col min="4" max="4" width="16.8796296296296" style="44" customWidth="1"/>
    <col min="5" max="5" width="9.25" style="44" customWidth="1"/>
    <col min="6" max="8" width="8" style="45"/>
    <col min="9" max="9" width="14" style="45" customWidth="1"/>
    <col min="10" max="13" width="8" style="45"/>
    <col min="14" max="255" width="8" style="36"/>
    <col min="256" max="16384" width="8" style="37"/>
  </cols>
  <sheetData>
    <row r="1" s="36" customFormat="1" ht="46" customHeight="1" spans="1:6">
      <c r="A1" s="46" t="s">
        <v>0</v>
      </c>
      <c r="B1" s="47"/>
      <c r="C1" s="46"/>
      <c r="D1" s="47"/>
      <c r="E1" s="48" t="s">
        <v>1</v>
      </c>
      <c r="F1" s="49"/>
    </row>
    <row r="2" s="37" customFormat="1" ht="34" customHeight="1" spans="1:255">
      <c r="A2" s="50"/>
      <c r="B2" s="51"/>
      <c r="C2" s="52"/>
      <c r="D2" s="53"/>
      <c r="E2" s="44"/>
      <c r="F2" s="45"/>
      <c r="G2" s="45"/>
      <c r="H2" s="45"/>
      <c r="I2" s="45"/>
      <c r="J2" s="45"/>
      <c r="K2" s="45"/>
      <c r="L2" s="45"/>
      <c r="M2" s="45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</row>
    <row r="3" s="36" customFormat="1" ht="43.5" customHeight="1" spans="1:13">
      <c r="A3" s="54"/>
      <c r="B3" s="55" t="s">
        <v>2</v>
      </c>
      <c r="C3" s="56"/>
      <c r="D3" s="56"/>
      <c r="E3" s="57"/>
      <c r="F3" s="45"/>
      <c r="G3" s="45"/>
      <c r="H3" s="45"/>
      <c r="I3" s="45"/>
      <c r="J3" s="45"/>
      <c r="K3" s="45"/>
      <c r="L3" s="45"/>
      <c r="M3" s="45"/>
    </row>
    <row r="4" s="38" customFormat="1" ht="27" customHeight="1" spans="1:13">
      <c r="A4" s="58"/>
      <c r="B4" s="59"/>
      <c r="C4" s="60"/>
      <c r="D4" s="61"/>
      <c r="E4" s="62"/>
      <c r="F4" s="63"/>
      <c r="G4" s="63"/>
      <c r="H4" s="63"/>
      <c r="I4" s="63"/>
      <c r="J4" s="63"/>
      <c r="K4" s="63"/>
      <c r="L4" s="63"/>
      <c r="M4" s="63"/>
    </row>
    <row r="5" s="36" customFormat="1" ht="51" customHeight="1" spans="1:13">
      <c r="A5" s="64" t="s">
        <v>3</v>
      </c>
      <c r="B5" s="65" t="s">
        <v>4</v>
      </c>
      <c r="C5" s="66"/>
      <c r="D5" s="66"/>
      <c r="E5" s="66"/>
      <c r="F5" s="45"/>
      <c r="G5" s="45"/>
      <c r="H5" s="45"/>
      <c r="I5" s="45"/>
      <c r="J5" s="45"/>
      <c r="K5" s="45"/>
      <c r="L5" s="45"/>
      <c r="M5" s="45"/>
    </row>
    <row r="6" s="36" customFormat="1" ht="51" customHeight="1" spans="1:13">
      <c r="A6" s="64" t="s">
        <v>5</v>
      </c>
      <c r="B6" s="67" t="s">
        <v>6</v>
      </c>
      <c r="C6" s="68"/>
      <c r="D6" s="68"/>
      <c r="E6" s="68"/>
      <c r="F6" s="45"/>
      <c r="G6" s="45"/>
      <c r="H6" s="45"/>
      <c r="I6" s="45"/>
      <c r="J6" s="45"/>
      <c r="K6" s="45"/>
      <c r="L6" s="45"/>
      <c r="M6" s="45"/>
    </row>
    <row r="7" s="36" customFormat="1" ht="88" customHeight="1" spans="1:13">
      <c r="A7" s="64" t="s">
        <v>7</v>
      </c>
      <c r="B7" s="69" t="s">
        <v>8</v>
      </c>
      <c r="C7" s="64" t="s">
        <v>9</v>
      </c>
      <c r="D7" s="70" t="s">
        <v>8</v>
      </c>
      <c r="E7" s="70"/>
      <c r="F7" s="45"/>
      <c r="G7" s="45"/>
      <c r="H7" s="45"/>
      <c r="I7" s="45"/>
      <c r="J7" s="45"/>
      <c r="K7" s="45"/>
      <c r="L7" s="45"/>
      <c r="M7" s="45"/>
    </row>
    <row r="8" s="39" customFormat="1" ht="20.1" customHeight="1" spans="1:13">
      <c r="A8" s="71"/>
      <c r="B8" s="72" t="s">
        <v>10</v>
      </c>
      <c r="C8" s="73"/>
      <c r="D8" s="74" t="s">
        <v>11</v>
      </c>
      <c r="E8" s="74"/>
      <c r="F8" s="75"/>
      <c r="G8" s="75"/>
      <c r="H8" s="75"/>
      <c r="I8" s="75"/>
      <c r="J8" s="75"/>
      <c r="K8" s="75"/>
      <c r="L8" s="75"/>
      <c r="M8" s="75"/>
    </row>
    <row r="9" s="39" customFormat="1" ht="51" customHeight="1" spans="1:13">
      <c r="A9" s="71"/>
      <c r="B9" s="72"/>
      <c r="C9" s="73"/>
      <c r="D9" s="76"/>
      <c r="E9" s="77"/>
      <c r="F9" s="75"/>
      <c r="G9" s="75"/>
      <c r="H9" s="75"/>
      <c r="I9" s="75"/>
      <c r="J9" s="75"/>
      <c r="K9" s="75"/>
      <c r="L9" s="75"/>
      <c r="M9" s="75"/>
    </row>
    <row r="10" s="36" customFormat="1" ht="63" customHeight="1" spans="1:13">
      <c r="A10" s="78" t="s">
        <v>12</v>
      </c>
      <c r="B10" s="69" t="s">
        <v>8</v>
      </c>
      <c r="C10" s="78" t="s">
        <v>12</v>
      </c>
      <c r="D10" s="70" t="s">
        <v>8</v>
      </c>
      <c r="E10" s="70"/>
      <c r="F10" s="45"/>
      <c r="G10" s="45"/>
      <c r="H10" s="45"/>
      <c r="I10" s="45"/>
      <c r="J10" s="45"/>
      <c r="K10" s="45"/>
      <c r="L10" s="45"/>
      <c r="M10" s="45"/>
    </row>
    <row r="11" s="39" customFormat="1" ht="20.1" customHeight="1" spans="1:13">
      <c r="A11" s="71"/>
      <c r="B11" s="72" t="s">
        <v>13</v>
      </c>
      <c r="C11" s="73"/>
      <c r="D11" s="76" t="s">
        <v>13</v>
      </c>
      <c r="E11" s="76"/>
      <c r="F11" s="75"/>
      <c r="G11" s="75"/>
      <c r="H11" s="75"/>
      <c r="I11" s="75"/>
      <c r="J11" s="75"/>
      <c r="K11" s="75"/>
      <c r="L11" s="75"/>
      <c r="M11" s="75"/>
    </row>
    <row r="12" s="39" customFormat="1" ht="42" customHeight="1" spans="1:13">
      <c r="A12" s="71"/>
      <c r="B12" s="72"/>
      <c r="C12" s="73"/>
      <c r="D12" s="76"/>
      <c r="E12" s="77"/>
      <c r="F12" s="75"/>
      <c r="G12" s="75"/>
      <c r="H12" s="75"/>
      <c r="I12" s="75"/>
      <c r="J12" s="75"/>
      <c r="K12" s="75"/>
      <c r="L12" s="75"/>
      <c r="M12" s="75"/>
    </row>
    <row r="13" s="36" customFormat="1" ht="58" customHeight="1" spans="1:13">
      <c r="A13" s="79" t="s">
        <v>14</v>
      </c>
      <c r="B13" s="69" t="s">
        <v>8</v>
      </c>
      <c r="C13" s="79" t="s">
        <v>15</v>
      </c>
      <c r="D13" s="70" t="s">
        <v>8</v>
      </c>
      <c r="E13" s="70"/>
      <c r="F13" s="45"/>
      <c r="G13" s="45"/>
      <c r="H13" s="45"/>
      <c r="I13" s="45"/>
      <c r="J13" s="45"/>
      <c r="K13" s="45"/>
      <c r="L13" s="45"/>
      <c r="M13" s="45"/>
    </row>
    <row r="14" s="39" customFormat="1" ht="20.1" customHeight="1" spans="1:13">
      <c r="A14" s="64"/>
      <c r="B14" s="72" t="s">
        <v>16</v>
      </c>
      <c r="C14" s="73"/>
      <c r="D14" s="76" t="s">
        <v>17</v>
      </c>
      <c r="E14" s="76"/>
      <c r="F14" s="75"/>
      <c r="G14" s="75"/>
      <c r="H14" s="75"/>
      <c r="I14" s="75"/>
      <c r="J14" s="75"/>
      <c r="K14" s="75"/>
      <c r="L14" s="75"/>
      <c r="M14" s="75"/>
    </row>
    <row r="15" s="40" customFormat="1" ht="39" customHeight="1" spans="1:13">
      <c r="A15" s="79"/>
      <c r="B15" s="80"/>
      <c r="C15" s="81"/>
      <c r="D15" s="82"/>
      <c r="E15" s="83"/>
      <c r="F15" s="84"/>
      <c r="G15" s="84"/>
      <c r="H15" s="84"/>
      <c r="I15" s="84"/>
      <c r="J15" s="84"/>
      <c r="K15" s="84"/>
      <c r="L15" s="84"/>
      <c r="M15" s="84"/>
    </row>
    <row r="16" s="36" customFormat="1" ht="19" customHeight="1" spans="1:13">
      <c r="A16" s="79" t="s">
        <v>18</v>
      </c>
      <c r="B16" s="85" t="s">
        <v>8</v>
      </c>
      <c r="C16" s="79" t="s">
        <v>19</v>
      </c>
      <c r="D16" s="76" t="s">
        <v>8</v>
      </c>
      <c r="E16" s="76"/>
      <c r="F16" s="45"/>
      <c r="G16" s="45"/>
      <c r="H16" s="45"/>
      <c r="I16" s="45"/>
      <c r="J16" s="45"/>
      <c r="K16" s="45"/>
      <c r="L16" s="45"/>
      <c r="M16" s="45"/>
    </row>
    <row r="17" s="37" customFormat="1" customHeight="1" spans="1:255">
      <c r="A17" s="71"/>
      <c r="B17" s="86"/>
      <c r="C17" s="87"/>
      <c r="D17" s="88"/>
      <c r="E17" s="88"/>
      <c r="F17" s="45"/>
      <c r="G17" s="45"/>
      <c r="H17" s="45"/>
      <c r="I17" s="45"/>
      <c r="J17" s="45"/>
      <c r="K17" s="45"/>
      <c r="L17" s="45"/>
      <c r="M17" s="45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</row>
  </sheetData>
  <mergeCells count="11">
    <mergeCell ref="A1:D1"/>
    <mergeCell ref="B3:D3"/>
    <mergeCell ref="B5:E5"/>
    <mergeCell ref="B6:E6"/>
    <mergeCell ref="D7:E7"/>
    <mergeCell ref="D8:E8"/>
    <mergeCell ref="D10:E10"/>
    <mergeCell ref="D11:E11"/>
    <mergeCell ref="D13:E13"/>
    <mergeCell ref="D14:E14"/>
    <mergeCell ref="D16:E1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4"/>
  <sheetViews>
    <sheetView tabSelected="1" topLeftCell="A116" workbookViewId="0">
      <selection activeCell="I121" sqref="I121"/>
    </sheetView>
  </sheetViews>
  <sheetFormatPr defaultColWidth="9" defaultRowHeight="14.4" outlineLevelCol="7"/>
  <cols>
    <col min="1" max="1" width="6" customWidth="1"/>
    <col min="2" max="2" width="9.75" style="2" customWidth="1"/>
    <col min="3" max="3" width="29.3796296296296" style="2" customWidth="1"/>
    <col min="4" max="4" width="5.75" customWidth="1"/>
    <col min="5" max="5" width="6.5" customWidth="1"/>
    <col min="6" max="6" width="10.5" customWidth="1"/>
    <col min="7" max="7" width="11.75" customWidth="1"/>
    <col min="8" max="8" width="10.6296296296296" customWidth="1"/>
    <col min="10" max="10" width="10.5" customWidth="1"/>
    <col min="12" max="12" width="11.6296296296296" customWidth="1"/>
  </cols>
  <sheetData>
    <row r="1" s="1" customFormat="1" ht="21.6" customHeight="1" spans="1:8">
      <c r="A1" s="3" t="s">
        <v>20</v>
      </c>
      <c r="B1" s="3"/>
      <c r="C1" s="3"/>
      <c r="D1" s="3"/>
      <c r="E1" s="3"/>
      <c r="F1" s="3"/>
      <c r="G1" s="3"/>
      <c r="H1" s="3"/>
    </row>
    <row r="2" s="1" customFormat="1" ht="21" customHeight="1" spans="1:8">
      <c r="A2" s="4" t="s">
        <v>21</v>
      </c>
      <c r="B2" s="4"/>
      <c r="C2" s="4"/>
      <c r="D2" s="4"/>
      <c r="E2" s="4"/>
      <c r="F2" s="4"/>
      <c r="G2" s="4"/>
      <c r="H2" s="4"/>
    </row>
    <row r="3" ht="27.75" customHeight="1" spans="1:8">
      <c r="A3" s="5" t="s">
        <v>22</v>
      </c>
      <c r="B3" s="5" t="s">
        <v>23</v>
      </c>
      <c r="C3" s="5" t="s">
        <v>24</v>
      </c>
      <c r="D3" s="5" t="s">
        <v>25</v>
      </c>
      <c r="E3" s="5" t="s">
        <v>26</v>
      </c>
      <c r="F3" s="6" t="s">
        <v>27</v>
      </c>
      <c r="G3" s="5" t="s">
        <v>28</v>
      </c>
      <c r="H3" s="5" t="s">
        <v>29</v>
      </c>
    </row>
    <row r="4" ht="27.75" customHeight="1" spans="1:8">
      <c r="A4" s="5" t="s">
        <v>30</v>
      </c>
      <c r="B4" s="7" t="s">
        <v>31</v>
      </c>
      <c r="C4" s="8"/>
      <c r="D4" s="5"/>
      <c r="E4" s="5"/>
      <c r="F4" s="6"/>
      <c r="G4" s="5"/>
      <c r="H4" s="5"/>
    </row>
    <row r="5" ht="27.75" customHeight="1" spans="1:8">
      <c r="A5" s="9">
        <v>1</v>
      </c>
      <c r="B5" s="10" t="s">
        <v>32</v>
      </c>
      <c r="C5" s="10" t="s">
        <v>33</v>
      </c>
      <c r="D5" s="10" t="s">
        <v>34</v>
      </c>
      <c r="E5" s="10">
        <v>20</v>
      </c>
      <c r="F5" s="10">
        <v>35.13</v>
      </c>
      <c r="G5" s="11">
        <f t="shared" ref="G5" si="0">E5*F5</f>
        <v>702.6</v>
      </c>
      <c r="H5" s="5"/>
    </row>
    <row r="6" ht="60.75" customHeight="1" spans="1:8">
      <c r="A6" s="9">
        <v>2</v>
      </c>
      <c r="B6" s="12" t="s">
        <v>35</v>
      </c>
      <c r="C6" s="12" t="s">
        <v>36</v>
      </c>
      <c r="D6" s="12" t="s">
        <v>37</v>
      </c>
      <c r="E6" s="12">
        <v>2</v>
      </c>
      <c r="F6" s="12">
        <v>1359.45</v>
      </c>
      <c r="G6" s="11">
        <f t="shared" ref="G6:G16" si="1">E6*F6</f>
        <v>2718.9</v>
      </c>
      <c r="H6" s="13"/>
    </row>
    <row r="7" ht="48.75" customHeight="1" spans="1:8">
      <c r="A7" s="9">
        <v>3</v>
      </c>
      <c r="B7" s="12" t="s">
        <v>35</v>
      </c>
      <c r="C7" s="12" t="s">
        <v>38</v>
      </c>
      <c r="D7" s="12" t="s">
        <v>37</v>
      </c>
      <c r="E7" s="12">
        <v>2</v>
      </c>
      <c r="F7" s="12">
        <v>1391.19</v>
      </c>
      <c r="G7" s="11">
        <f t="shared" si="1"/>
        <v>2782.38</v>
      </c>
      <c r="H7" s="13"/>
    </row>
    <row r="8" ht="55.5" customHeight="1" spans="1:8">
      <c r="A8" s="9">
        <v>4</v>
      </c>
      <c r="B8" s="12" t="s">
        <v>35</v>
      </c>
      <c r="C8" s="12" t="s">
        <v>39</v>
      </c>
      <c r="D8" s="12" t="s">
        <v>37</v>
      </c>
      <c r="E8" s="12">
        <v>10</v>
      </c>
      <c r="F8" s="12">
        <v>1322.53</v>
      </c>
      <c r="G8" s="11">
        <f t="shared" si="1"/>
        <v>13225.3</v>
      </c>
      <c r="H8" s="13"/>
    </row>
    <row r="9" ht="57.75" customHeight="1" spans="1:8">
      <c r="A9" s="9">
        <v>5</v>
      </c>
      <c r="B9" s="12" t="s">
        <v>35</v>
      </c>
      <c r="C9" s="12" t="s">
        <v>40</v>
      </c>
      <c r="D9" s="12" t="s">
        <v>37</v>
      </c>
      <c r="E9" s="12">
        <v>3</v>
      </c>
      <c r="F9" s="12">
        <v>1366.35</v>
      </c>
      <c r="G9" s="11">
        <f t="shared" si="1"/>
        <v>4099.05</v>
      </c>
      <c r="H9" s="13"/>
    </row>
    <row r="10" ht="61.5" customHeight="1" spans="1:8">
      <c r="A10" s="9">
        <v>6</v>
      </c>
      <c r="B10" s="12" t="s">
        <v>35</v>
      </c>
      <c r="C10" s="12" t="s">
        <v>41</v>
      </c>
      <c r="D10" s="12" t="s">
        <v>37</v>
      </c>
      <c r="E10" s="12">
        <v>4</v>
      </c>
      <c r="F10" s="12">
        <v>2108.69</v>
      </c>
      <c r="G10" s="11">
        <f t="shared" si="1"/>
        <v>8434.76</v>
      </c>
      <c r="H10" s="13"/>
    </row>
    <row r="11" ht="33" customHeight="1" spans="1:8">
      <c r="A11" s="9">
        <v>7</v>
      </c>
      <c r="B11" s="12" t="s">
        <v>42</v>
      </c>
      <c r="C11" s="12" t="s">
        <v>43</v>
      </c>
      <c r="D11" s="12" t="s">
        <v>44</v>
      </c>
      <c r="E11" s="12">
        <v>1</v>
      </c>
      <c r="F11" s="12">
        <v>234.89</v>
      </c>
      <c r="G11" s="11">
        <f t="shared" si="1"/>
        <v>234.89</v>
      </c>
      <c r="H11" s="13"/>
    </row>
    <row r="12" ht="33" customHeight="1" spans="1:8">
      <c r="A12" s="9">
        <v>8</v>
      </c>
      <c r="B12" s="12" t="s">
        <v>42</v>
      </c>
      <c r="C12" s="12" t="s">
        <v>45</v>
      </c>
      <c r="D12" s="12" t="s">
        <v>44</v>
      </c>
      <c r="E12" s="12">
        <v>3</v>
      </c>
      <c r="F12" s="12">
        <v>297.23</v>
      </c>
      <c r="G12" s="11">
        <f t="shared" si="1"/>
        <v>891.69</v>
      </c>
      <c r="H12" s="13"/>
    </row>
    <row r="13" ht="33" customHeight="1" spans="1:8">
      <c r="A13" s="9">
        <v>9</v>
      </c>
      <c r="B13" s="12" t="s">
        <v>46</v>
      </c>
      <c r="C13" s="12" t="s">
        <v>47</v>
      </c>
      <c r="D13" s="12" t="s">
        <v>44</v>
      </c>
      <c r="E13" s="12">
        <v>70</v>
      </c>
      <c r="F13" s="12">
        <v>223.79</v>
      </c>
      <c r="G13" s="11">
        <f t="shared" si="1"/>
        <v>15665.3</v>
      </c>
      <c r="H13" s="13"/>
    </row>
    <row r="14" ht="33" customHeight="1" spans="1:8">
      <c r="A14" s="9">
        <v>10</v>
      </c>
      <c r="B14" s="12" t="s">
        <v>48</v>
      </c>
      <c r="C14" s="12" t="s">
        <v>49</v>
      </c>
      <c r="D14" s="12" t="s">
        <v>34</v>
      </c>
      <c r="E14" s="12">
        <v>285</v>
      </c>
      <c r="F14" s="12">
        <v>55</v>
      </c>
      <c r="G14" s="11">
        <f t="shared" si="1"/>
        <v>15675</v>
      </c>
      <c r="H14" s="13"/>
    </row>
    <row r="15" ht="33" customHeight="1" spans="1:8">
      <c r="A15" s="9">
        <v>11</v>
      </c>
      <c r="B15" s="10" t="s">
        <v>50</v>
      </c>
      <c r="C15" s="10" t="s">
        <v>51</v>
      </c>
      <c r="D15" s="12" t="s">
        <v>44</v>
      </c>
      <c r="E15" s="12">
        <v>47</v>
      </c>
      <c r="F15" s="12">
        <v>30</v>
      </c>
      <c r="G15" s="11">
        <f t="shared" si="1"/>
        <v>1410</v>
      </c>
      <c r="H15" s="13"/>
    </row>
    <row r="16" ht="33" customHeight="1" spans="1:8">
      <c r="A16" s="9">
        <v>12</v>
      </c>
      <c r="B16" s="10" t="s">
        <v>52</v>
      </c>
      <c r="C16" s="10" t="s">
        <v>53</v>
      </c>
      <c r="D16" s="12" t="s">
        <v>34</v>
      </c>
      <c r="E16" s="12">
        <v>10</v>
      </c>
      <c r="F16" s="12">
        <v>50</v>
      </c>
      <c r="G16" s="11">
        <f t="shared" si="1"/>
        <v>500</v>
      </c>
      <c r="H16" s="13"/>
    </row>
    <row r="17" ht="33" customHeight="1" spans="1:8">
      <c r="A17" s="9"/>
      <c r="B17" s="14" t="s">
        <v>54</v>
      </c>
      <c r="C17" s="10"/>
      <c r="D17" s="12"/>
      <c r="E17" s="12"/>
      <c r="F17" s="12"/>
      <c r="G17" s="15">
        <f>SUM(G6:G16)</f>
        <v>65637.27</v>
      </c>
      <c r="H17" s="13"/>
    </row>
    <row r="18" ht="33" customHeight="1" spans="1:8">
      <c r="A18" s="5" t="s">
        <v>55</v>
      </c>
      <c r="B18" s="7" t="s">
        <v>56</v>
      </c>
      <c r="C18" s="8"/>
      <c r="D18" s="12"/>
      <c r="E18" s="12"/>
      <c r="F18" s="12"/>
      <c r="G18" s="11"/>
      <c r="H18" s="13"/>
    </row>
    <row r="19" ht="59.25" customHeight="1" spans="1:8">
      <c r="A19" s="9">
        <v>1</v>
      </c>
      <c r="B19" s="10" t="s">
        <v>35</v>
      </c>
      <c r="C19" s="10" t="s">
        <v>36</v>
      </c>
      <c r="D19" s="12" t="s">
        <v>37</v>
      </c>
      <c r="E19" s="12">
        <v>2</v>
      </c>
      <c r="F19" s="12">
        <v>1359.45</v>
      </c>
      <c r="G19" s="11">
        <f t="shared" ref="G19:G27" si="2">E19*F19</f>
        <v>2718.9</v>
      </c>
      <c r="H19" s="13"/>
    </row>
    <row r="20" ht="58.5" customHeight="1" spans="1:8">
      <c r="A20" s="9">
        <v>2</v>
      </c>
      <c r="B20" s="10" t="s">
        <v>35</v>
      </c>
      <c r="C20" s="10" t="s">
        <v>39</v>
      </c>
      <c r="D20" s="12" t="s">
        <v>37</v>
      </c>
      <c r="E20" s="12">
        <v>4</v>
      </c>
      <c r="F20" s="12">
        <v>1322.53</v>
      </c>
      <c r="G20" s="11">
        <f t="shared" si="2"/>
        <v>5290.12</v>
      </c>
      <c r="H20" s="13"/>
    </row>
    <row r="21" ht="57.75" customHeight="1" spans="1:8">
      <c r="A21" s="9">
        <v>3</v>
      </c>
      <c r="B21" s="10" t="s">
        <v>35</v>
      </c>
      <c r="C21" s="10" t="s">
        <v>40</v>
      </c>
      <c r="D21" s="12" t="s">
        <v>37</v>
      </c>
      <c r="E21" s="12">
        <v>2</v>
      </c>
      <c r="F21" s="12">
        <v>1366.35</v>
      </c>
      <c r="G21" s="11">
        <f t="shared" si="2"/>
        <v>2732.7</v>
      </c>
      <c r="H21" s="13"/>
    </row>
    <row r="22" ht="68.1" customHeight="1" spans="1:8">
      <c r="A22" s="9">
        <v>4</v>
      </c>
      <c r="B22" s="10" t="s">
        <v>35</v>
      </c>
      <c r="C22" s="10" t="s">
        <v>41</v>
      </c>
      <c r="D22" s="12" t="s">
        <v>37</v>
      </c>
      <c r="E22" s="12">
        <v>4</v>
      </c>
      <c r="F22" s="12">
        <v>2108.69</v>
      </c>
      <c r="G22" s="11">
        <f t="shared" si="2"/>
        <v>8434.76</v>
      </c>
      <c r="H22" s="13"/>
    </row>
    <row r="23" ht="54" customHeight="1" spans="1:8">
      <c r="A23" s="9">
        <v>5</v>
      </c>
      <c r="B23" s="10" t="s">
        <v>35</v>
      </c>
      <c r="C23" s="10" t="s">
        <v>57</v>
      </c>
      <c r="D23" s="12" t="s">
        <v>37</v>
      </c>
      <c r="E23" s="12">
        <v>1</v>
      </c>
      <c r="F23" s="12">
        <v>2030.44</v>
      </c>
      <c r="G23" s="11">
        <f t="shared" si="2"/>
        <v>2030.44</v>
      </c>
      <c r="H23" s="13"/>
    </row>
    <row r="24" ht="33" customHeight="1" spans="1:8">
      <c r="A24" s="9">
        <v>6</v>
      </c>
      <c r="B24" s="12" t="s">
        <v>46</v>
      </c>
      <c r="C24" s="12" t="s">
        <v>47</v>
      </c>
      <c r="D24" s="12" t="s">
        <v>44</v>
      </c>
      <c r="E24" s="12">
        <v>32</v>
      </c>
      <c r="F24" s="12">
        <v>223.79</v>
      </c>
      <c r="G24" s="11">
        <f t="shared" si="2"/>
        <v>7161.28</v>
      </c>
      <c r="H24" s="13"/>
    </row>
    <row r="25" ht="33" customHeight="1" spans="1:8">
      <c r="A25" s="9">
        <v>7</v>
      </c>
      <c r="B25" s="12" t="s">
        <v>48</v>
      </c>
      <c r="C25" s="12" t="s">
        <v>49</v>
      </c>
      <c r="D25" s="12" t="s">
        <v>34</v>
      </c>
      <c r="E25" s="12">
        <v>155</v>
      </c>
      <c r="F25" s="12">
        <v>55</v>
      </c>
      <c r="G25" s="11">
        <f t="shared" si="2"/>
        <v>8525</v>
      </c>
      <c r="H25" s="13"/>
    </row>
    <row r="26" ht="33" customHeight="1" spans="1:8">
      <c r="A26" s="9">
        <v>8</v>
      </c>
      <c r="B26" s="10" t="s">
        <v>50</v>
      </c>
      <c r="C26" s="10" t="s">
        <v>51</v>
      </c>
      <c r="D26" s="12" t="s">
        <v>44</v>
      </c>
      <c r="E26" s="12">
        <v>14</v>
      </c>
      <c r="F26" s="12">
        <v>30</v>
      </c>
      <c r="G26" s="11">
        <f t="shared" si="2"/>
        <v>420</v>
      </c>
      <c r="H26" s="13"/>
    </row>
    <row r="27" ht="33" customHeight="1" spans="1:8">
      <c r="A27" s="9">
        <v>9</v>
      </c>
      <c r="B27" s="16" t="s">
        <v>58</v>
      </c>
      <c r="C27" s="16"/>
      <c r="D27" s="16" t="s">
        <v>59</v>
      </c>
      <c r="E27" s="12">
        <v>13</v>
      </c>
      <c r="F27" s="12">
        <v>156.04</v>
      </c>
      <c r="G27" s="11">
        <f t="shared" si="2"/>
        <v>2028.52</v>
      </c>
      <c r="H27" s="13"/>
    </row>
    <row r="28" ht="33" customHeight="1" spans="1:8">
      <c r="A28" s="5"/>
      <c r="B28" s="14" t="s">
        <v>54</v>
      </c>
      <c r="C28" s="8"/>
      <c r="D28" s="12"/>
      <c r="E28" s="12"/>
      <c r="F28" s="12"/>
      <c r="G28" s="15">
        <f>SUM(G19:G27)</f>
        <v>39341.72</v>
      </c>
      <c r="H28" s="13"/>
    </row>
    <row r="29" ht="33" customHeight="1" spans="1:8">
      <c r="A29" s="5" t="s">
        <v>60</v>
      </c>
      <c r="B29" s="7" t="s">
        <v>61</v>
      </c>
      <c r="C29" s="8"/>
      <c r="D29" s="12"/>
      <c r="E29" s="12"/>
      <c r="F29" s="12"/>
      <c r="G29" s="11"/>
      <c r="H29" s="13"/>
    </row>
    <row r="30" ht="33" customHeight="1" spans="1:8">
      <c r="A30" s="17">
        <v>1</v>
      </c>
      <c r="B30" s="18" t="s">
        <v>62</v>
      </c>
      <c r="C30" s="17" t="s">
        <v>63</v>
      </c>
      <c r="D30" s="18" t="s">
        <v>44</v>
      </c>
      <c r="E30" s="18">
        <v>6</v>
      </c>
      <c r="F30" s="18">
        <v>30</v>
      </c>
      <c r="G30" s="11">
        <f>E30*F30</f>
        <v>180</v>
      </c>
      <c r="H30" s="13"/>
    </row>
    <row r="31" ht="33" customHeight="1" spans="1:8">
      <c r="A31" s="17">
        <v>2</v>
      </c>
      <c r="B31" s="18" t="s">
        <v>64</v>
      </c>
      <c r="C31" s="17" t="s">
        <v>63</v>
      </c>
      <c r="D31" s="18" t="s">
        <v>44</v>
      </c>
      <c r="E31" s="18">
        <v>2</v>
      </c>
      <c r="F31" s="18">
        <v>50</v>
      </c>
      <c r="G31" s="11">
        <f t="shared" ref="G31:G39" si="3">E31*F31</f>
        <v>100</v>
      </c>
      <c r="H31" s="13"/>
    </row>
    <row r="32" ht="33" customHeight="1" spans="1:8">
      <c r="A32" s="17">
        <v>3</v>
      </c>
      <c r="B32" s="18" t="s">
        <v>32</v>
      </c>
      <c r="C32" s="18" t="s">
        <v>33</v>
      </c>
      <c r="D32" s="18" t="s">
        <v>34</v>
      </c>
      <c r="E32" s="18">
        <v>20</v>
      </c>
      <c r="F32" s="12">
        <v>35.13</v>
      </c>
      <c r="G32" s="11">
        <f t="shared" si="3"/>
        <v>702.6</v>
      </c>
      <c r="H32" s="13"/>
    </row>
    <row r="33" ht="75" customHeight="1" spans="1:8">
      <c r="A33" s="17">
        <v>4</v>
      </c>
      <c r="B33" s="12" t="s">
        <v>35</v>
      </c>
      <c r="C33" s="12" t="s">
        <v>65</v>
      </c>
      <c r="D33" s="12" t="s">
        <v>37</v>
      </c>
      <c r="E33" s="12">
        <v>1</v>
      </c>
      <c r="F33" s="12">
        <v>1608.38</v>
      </c>
      <c r="G33" s="11">
        <f t="shared" si="3"/>
        <v>1608.38</v>
      </c>
      <c r="H33" s="13"/>
    </row>
    <row r="34" ht="60" customHeight="1" spans="1:8">
      <c r="A34" s="17">
        <v>5</v>
      </c>
      <c r="B34" s="12" t="s">
        <v>35</v>
      </c>
      <c r="C34" s="12" t="s">
        <v>38</v>
      </c>
      <c r="D34" s="12" t="s">
        <v>37</v>
      </c>
      <c r="E34" s="12">
        <v>2</v>
      </c>
      <c r="F34" s="12">
        <v>1391.19</v>
      </c>
      <c r="G34" s="11">
        <f t="shared" si="3"/>
        <v>2782.38</v>
      </c>
      <c r="H34" s="13"/>
    </row>
    <row r="35" ht="57.95" customHeight="1" spans="1:8">
      <c r="A35" s="17">
        <v>6</v>
      </c>
      <c r="B35" s="12" t="s">
        <v>35</v>
      </c>
      <c r="C35" s="12" t="s">
        <v>39</v>
      </c>
      <c r="D35" s="12" t="s">
        <v>37</v>
      </c>
      <c r="E35" s="12">
        <v>3</v>
      </c>
      <c r="F35" s="12">
        <v>1322.53</v>
      </c>
      <c r="G35" s="11">
        <f t="shared" si="3"/>
        <v>3967.59</v>
      </c>
      <c r="H35" s="13"/>
    </row>
    <row r="36" ht="57.75" customHeight="1" spans="1:8">
      <c r="A36" s="17">
        <v>7</v>
      </c>
      <c r="B36" s="12" t="s">
        <v>35</v>
      </c>
      <c r="C36" s="12" t="s">
        <v>40</v>
      </c>
      <c r="D36" s="12" t="s">
        <v>37</v>
      </c>
      <c r="E36" s="12">
        <v>2</v>
      </c>
      <c r="F36" s="12">
        <v>1366.35</v>
      </c>
      <c r="G36" s="11">
        <f t="shared" si="3"/>
        <v>2732.7</v>
      </c>
      <c r="H36" s="13"/>
    </row>
    <row r="37" ht="75" customHeight="1" spans="1:8">
      <c r="A37" s="17">
        <v>8</v>
      </c>
      <c r="B37" s="12" t="s">
        <v>35</v>
      </c>
      <c r="C37" s="12" t="s">
        <v>66</v>
      </c>
      <c r="D37" s="12" t="s">
        <v>37</v>
      </c>
      <c r="E37" s="12">
        <v>1</v>
      </c>
      <c r="F37" s="12">
        <v>2394.4</v>
      </c>
      <c r="G37" s="11">
        <f t="shared" si="3"/>
        <v>2394.4</v>
      </c>
      <c r="H37" s="13"/>
    </row>
    <row r="38" ht="51.95" customHeight="1" spans="1:8">
      <c r="A38" s="17">
        <v>9</v>
      </c>
      <c r="B38" s="12" t="s">
        <v>42</v>
      </c>
      <c r="C38" s="12" t="s">
        <v>67</v>
      </c>
      <c r="D38" s="12" t="s">
        <v>44</v>
      </c>
      <c r="E38" s="12">
        <v>2</v>
      </c>
      <c r="F38" s="12">
        <v>226.18</v>
      </c>
      <c r="G38" s="11">
        <f t="shared" si="3"/>
        <v>452.36</v>
      </c>
      <c r="H38" s="13"/>
    </row>
    <row r="39" ht="33" customHeight="1" spans="1:8">
      <c r="A39" s="17">
        <v>10</v>
      </c>
      <c r="B39" s="12" t="s">
        <v>48</v>
      </c>
      <c r="C39" s="12" t="s">
        <v>49</v>
      </c>
      <c r="D39" s="12" t="s">
        <v>34</v>
      </c>
      <c r="E39" s="12">
        <f>210+40+10+25</f>
        <v>285</v>
      </c>
      <c r="F39" s="12">
        <v>55</v>
      </c>
      <c r="G39" s="11">
        <f t="shared" si="3"/>
        <v>15675</v>
      </c>
      <c r="H39" s="13"/>
    </row>
    <row r="40" ht="33" customHeight="1" spans="1:8">
      <c r="A40" s="5"/>
      <c r="B40" s="14" t="s">
        <v>54</v>
      </c>
      <c r="C40" s="8"/>
      <c r="D40" s="12"/>
      <c r="E40" s="12"/>
      <c r="F40" s="12"/>
      <c r="G40" s="15">
        <f>SUM(G30:G39)</f>
        <v>30595.41</v>
      </c>
      <c r="H40" s="13"/>
    </row>
    <row r="41" ht="33" customHeight="1" spans="1:8">
      <c r="A41" s="5" t="s">
        <v>68</v>
      </c>
      <c r="B41" s="7" t="s">
        <v>69</v>
      </c>
      <c r="C41" s="8"/>
      <c r="D41" s="12"/>
      <c r="E41" s="12"/>
      <c r="F41" s="12"/>
      <c r="G41" s="11"/>
      <c r="H41" s="13"/>
    </row>
    <row r="42" ht="33" customHeight="1" spans="1:8">
      <c r="A42" s="17">
        <v>1</v>
      </c>
      <c r="B42" s="10" t="s">
        <v>32</v>
      </c>
      <c r="C42" s="10" t="s">
        <v>33</v>
      </c>
      <c r="D42" s="10" t="s">
        <v>34</v>
      </c>
      <c r="E42" s="10">
        <v>20</v>
      </c>
      <c r="F42" s="10">
        <v>35.13</v>
      </c>
      <c r="G42" s="11">
        <f t="shared" ref="G42:G50" si="4">E42*F42</f>
        <v>702.6</v>
      </c>
      <c r="H42" s="13"/>
    </row>
    <row r="43" ht="62.25" customHeight="1" spans="1:8">
      <c r="A43" s="17">
        <v>2</v>
      </c>
      <c r="B43" s="12" t="s">
        <v>35</v>
      </c>
      <c r="C43" s="12" t="s">
        <v>39</v>
      </c>
      <c r="D43" s="12" t="s">
        <v>37</v>
      </c>
      <c r="E43" s="12">
        <v>1</v>
      </c>
      <c r="F43" s="12">
        <v>1322.53</v>
      </c>
      <c r="G43" s="11">
        <f t="shared" ref="G43" si="5">E43*F43</f>
        <v>1322.53</v>
      </c>
      <c r="H43" s="13"/>
    </row>
    <row r="44" ht="65.25" customHeight="1" spans="1:8">
      <c r="A44" s="17">
        <v>3</v>
      </c>
      <c r="B44" s="12" t="s">
        <v>35</v>
      </c>
      <c r="C44" s="12" t="s">
        <v>36</v>
      </c>
      <c r="D44" s="12" t="s">
        <v>37</v>
      </c>
      <c r="E44" s="12">
        <v>1</v>
      </c>
      <c r="F44" s="12">
        <v>1359.45</v>
      </c>
      <c r="G44" s="11">
        <f t="shared" si="4"/>
        <v>1359.45</v>
      </c>
      <c r="H44" s="13"/>
    </row>
    <row r="45" ht="59.25" customHeight="1" spans="1:8">
      <c r="A45" s="17">
        <v>4</v>
      </c>
      <c r="B45" s="10" t="s">
        <v>35</v>
      </c>
      <c r="C45" s="10" t="s">
        <v>40</v>
      </c>
      <c r="D45" s="12" t="s">
        <v>37</v>
      </c>
      <c r="E45" s="12">
        <v>2</v>
      </c>
      <c r="F45" s="12">
        <v>1366.35</v>
      </c>
      <c r="G45" s="11">
        <f t="shared" si="4"/>
        <v>2732.7</v>
      </c>
      <c r="H45" s="13"/>
    </row>
    <row r="46" ht="61.5" customHeight="1" spans="1:8">
      <c r="A46" s="17">
        <v>5</v>
      </c>
      <c r="B46" s="10" t="s">
        <v>35</v>
      </c>
      <c r="C46" s="19" t="s">
        <v>57</v>
      </c>
      <c r="D46" s="20" t="s">
        <v>37</v>
      </c>
      <c r="E46" s="20">
        <v>1</v>
      </c>
      <c r="F46" s="20">
        <v>2030.44</v>
      </c>
      <c r="G46" s="11">
        <f t="shared" si="4"/>
        <v>2030.44</v>
      </c>
      <c r="H46" s="13"/>
    </row>
    <row r="47" ht="60.75" customHeight="1" spans="1:8">
      <c r="A47" s="17">
        <v>6</v>
      </c>
      <c r="B47" s="10" t="s">
        <v>35</v>
      </c>
      <c r="C47" s="10" t="s">
        <v>70</v>
      </c>
      <c r="D47" s="12" t="s">
        <v>37</v>
      </c>
      <c r="E47" s="12">
        <v>1</v>
      </c>
      <c r="F47" s="12">
        <v>2445.81</v>
      </c>
      <c r="G47" s="11">
        <f t="shared" si="4"/>
        <v>2445.81</v>
      </c>
      <c r="H47" s="13"/>
    </row>
    <row r="48" ht="33" customHeight="1" spans="1:8">
      <c r="A48" s="17">
        <v>7</v>
      </c>
      <c r="B48" s="12" t="s">
        <v>46</v>
      </c>
      <c r="C48" s="12" t="s">
        <v>71</v>
      </c>
      <c r="D48" s="12" t="s">
        <v>44</v>
      </c>
      <c r="E48" s="12">
        <v>16</v>
      </c>
      <c r="F48" s="12">
        <v>223.79</v>
      </c>
      <c r="G48" s="11">
        <f t="shared" si="4"/>
        <v>3580.64</v>
      </c>
      <c r="H48" s="13"/>
    </row>
    <row r="49" ht="33" customHeight="1" spans="1:8">
      <c r="A49" s="17">
        <v>8</v>
      </c>
      <c r="B49" s="12" t="s">
        <v>48</v>
      </c>
      <c r="C49" s="12" t="s">
        <v>49</v>
      </c>
      <c r="D49" s="12" t="s">
        <v>34</v>
      </c>
      <c r="E49" s="12">
        <v>205</v>
      </c>
      <c r="F49" s="12">
        <v>55</v>
      </c>
      <c r="G49" s="11">
        <f t="shared" si="4"/>
        <v>11275</v>
      </c>
      <c r="H49" s="13"/>
    </row>
    <row r="50" ht="33" customHeight="1" spans="1:8">
      <c r="A50" s="17">
        <v>9</v>
      </c>
      <c r="B50" s="10" t="s">
        <v>50</v>
      </c>
      <c r="C50" s="10" t="s">
        <v>51</v>
      </c>
      <c r="D50" s="12" t="s">
        <v>44</v>
      </c>
      <c r="E50" s="12">
        <v>16</v>
      </c>
      <c r="F50" s="12">
        <v>30</v>
      </c>
      <c r="G50" s="11">
        <f t="shared" si="4"/>
        <v>480</v>
      </c>
      <c r="H50" s="13"/>
    </row>
    <row r="51" ht="33" customHeight="1" spans="1:8">
      <c r="A51" s="5"/>
      <c r="B51" s="14" t="s">
        <v>54</v>
      </c>
      <c r="C51" s="8"/>
      <c r="D51" s="21"/>
      <c r="E51" s="21"/>
      <c r="F51" s="21"/>
      <c r="G51" s="15">
        <f>SUM(G42:G50)</f>
        <v>25929.17</v>
      </c>
      <c r="H51" s="13"/>
    </row>
    <row r="52" ht="33" customHeight="1" spans="1:8">
      <c r="A52" s="5" t="s">
        <v>72</v>
      </c>
      <c r="B52" s="22" t="s">
        <v>73</v>
      </c>
      <c r="C52" s="23"/>
      <c r="D52" s="12"/>
      <c r="E52" s="12"/>
      <c r="F52" s="12"/>
      <c r="G52" s="11"/>
      <c r="H52" s="13"/>
    </row>
    <row r="53" ht="33" customHeight="1" spans="1:8">
      <c r="A53" s="17">
        <v>1</v>
      </c>
      <c r="B53" s="10" t="s">
        <v>74</v>
      </c>
      <c r="C53" s="17" t="s">
        <v>63</v>
      </c>
      <c r="D53" s="12" t="s">
        <v>44</v>
      </c>
      <c r="E53" s="12">
        <v>32</v>
      </c>
      <c r="F53" s="12">
        <v>25</v>
      </c>
      <c r="G53" s="11">
        <f>E53*F53</f>
        <v>800</v>
      </c>
      <c r="H53" s="13"/>
    </row>
    <row r="54" ht="33" customHeight="1" spans="1:8">
      <c r="A54" s="17">
        <v>2</v>
      </c>
      <c r="B54" s="10" t="s">
        <v>62</v>
      </c>
      <c r="C54" s="17" t="s">
        <v>63</v>
      </c>
      <c r="D54" s="12" t="s">
        <v>44</v>
      </c>
      <c r="E54" s="12">
        <v>2</v>
      </c>
      <c r="F54" s="12">
        <v>30</v>
      </c>
      <c r="G54" s="11">
        <f t="shared" ref="G54:G63" si="6">E54*F54</f>
        <v>60</v>
      </c>
      <c r="H54" s="13"/>
    </row>
    <row r="55" ht="54" customHeight="1" spans="1:8">
      <c r="A55" s="17">
        <v>3</v>
      </c>
      <c r="B55" s="12" t="s">
        <v>35</v>
      </c>
      <c r="C55" s="12" t="s">
        <v>39</v>
      </c>
      <c r="D55" s="12" t="s">
        <v>37</v>
      </c>
      <c r="E55" s="12">
        <v>1</v>
      </c>
      <c r="F55" s="12">
        <v>1322.53</v>
      </c>
      <c r="G55" s="11">
        <f t="shared" si="6"/>
        <v>1322.53</v>
      </c>
      <c r="H55" s="13"/>
    </row>
    <row r="56" ht="63" customHeight="1" spans="1:8">
      <c r="A56" s="17">
        <v>4</v>
      </c>
      <c r="B56" s="10" t="s">
        <v>35</v>
      </c>
      <c r="C56" s="10" t="s">
        <v>40</v>
      </c>
      <c r="D56" s="12" t="s">
        <v>37</v>
      </c>
      <c r="E56" s="12">
        <v>2</v>
      </c>
      <c r="F56" s="12">
        <v>1366.35</v>
      </c>
      <c r="G56" s="11">
        <f t="shared" si="6"/>
        <v>2732.7</v>
      </c>
      <c r="H56" s="13"/>
    </row>
    <row r="57" ht="66.95" customHeight="1" spans="1:8">
      <c r="A57" s="17">
        <v>5</v>
      </c>
      <c r="B57" s="12" t="s">
        <v>35</v>
      </c>
      <c r="C57" s="12" t="s">
        <v>41</v>
      </c>
      <c r="D57" s="12" t="s">
        <v>37</v>
      </c>
      <c r="E57" s="12">
        <v>2</v>
      </c>
      <c r="F57" s="12">
        <v>2108.69</v>
      </c>
      <c r="G57" s="11">
        <f t="shared" si="6"/>
        <v>4217.38</v>
      </c>
      <c r="H57" s="13"/>
    </row>
    <row r="58" ht="60" customHeight="1" spans="1:8">
      <c r="A58" s="17">
        <v>6</v>
      </c>
      <c r="B58" s="10" t="s">
        <v>35</v>
      </c>
      <c r="C58" s="10" t="s">
        <v>70</v>
      </c>
      <c r="D58" s="12" t="s">
        <v>37</v>
      </c>
      <c r="E58" s="12">
        <v>1</v>
      </c>
      <c r="F58" s="12">
        <v>2445.81</v>
      </c>
      <c r="G58" s="11">
        <f t="shared" si="6"/>
        <v>2445.81</v>
      </c>
      <c r="H58" s="13"/>
    </row>
    <row r="59" ht="33" customHeight="1" spans="1:8">
      <c r="A59" s="17">
        <v>7</v>
      </c>
      <c r="B59" s="12" t="s">
        <v>75</v>
      </c>
      <c r="C59" s="12" t="s">
        <v>76</v>
      </c>
      <c r="D59" s="12" t="s">
        <v>44</v>
      </c>
      <c r="E59" s="12">
        <v>2</v>
      </c>
      <c r="F59" s="12">
        <v>297.23</v>
      </c>
      <c r="G59" s="11">
        <f t="shared" si="6"/>
        <v>594.46</v>
      </c>
      <c r="H59" s="13"/>
    </row>
    <row r="60" ht="33" customHeight="1" spans="1:8">
      <c r="A60" s="17">
        <v>8</v>
      </c>
      <c r="B60" s="12" t="s">
        <v>46</v>
      </c>
      <c r="C60" s="12" t="s">
        <v>71</v>
      </c>
      <c r="D60" s="12" t="s">
        <v>44</v>
      </c>
      <c r="E60" s="12">
        <v>60</v>
      </c>
      <c r="F60" s="12">
        <v>223.79</v>
      </c>
      <c r="G60" s="11">
        <f t="shared" si="6"/>
        <v>13427.4</v>
      </c>
      <c r="H60" s="13"/>
    </row>
    <row r="61" ht="33" customHeight="1" spans="1:8">
      <c r="A61" s="17">
        <v>9</v>
      </c>
      <c r="B61" s="12" t="s">
        <v>48</v>
      </c>
      <c r="C61" s="12" t="s">
        <v>49</v>
      </c>
      <c r="D61" s="12" t="s">
        <v>34</v>
      </c>
      <c r="E61" s="12">
        <v>325</v>
      </c>
      <c r="F61" s="12">
        <v>55</v>
      </c>
      <c r="G61" s="11">
        <f t="shared" si="6"/>
        <v>17875</v>
      </c>
      <c r="H61" s="13"/>
    </row>
    <row r="62" ht="33" customHeight="1" spans="1:8">
      <c r="A62" s="17">
        <v>10</v>
      </c>
      <c r="B62" s="10" t="s">
        <v>50</v>
      </c>
      <c r="C62" s="10" t="s">
        <v>51</v>
      </c>
      <c r="D62" s="12" t="s">
        <v>44</v>
      </c>
      <c r="E62" s="12">
        <v>7</v>
      </c>
      <c r="F62" s="12">
        <v>30</v>
      </c>
      <c r="G62" s="11">
        <f t="shared" si="6"/>
        <v>210</v>
      </c>
      <c r="H62" s="13"/>
    </row>
    <row r="63" ht="33" customHeight="1" spans="1:8">
      <c r="A63" s="17">
        <v>11</v>
      </c>
      <c r="B63" s="10" t="s">
        <v>52</v>
      </c>
      <c r="C63" s="10" t="s">
        <v>53</v>
      </c>
      <c r="D63" s="12" t="s">
        <v>34</v>
      </c>
      <c r="E63" s="12">
        <v>70</v>
      </c>
      <c r="F63" s="12">
        <v>50</v>
      </c>
      <c r="G63" s="11">
        <f t="shared" si="6"/>
        <v>3500</v>
      </c>
      <c r="H63" s="13"/>
    </row>
    <row r="64" ht="33" customHeight="1" spans="1:8">
      <c r="A64" s="5"/>
      <c r="B64" s="14" t="s">
        <v>54</v>
      </c>
      <c r="C64" s="8"/>
      <c r="D64" s="12"/>
      <c r="E64" s="12"/>
      <c r="F64" s="12"/>
      <c r="G64" s="15">
        <f>SUM(G53:G63)</f>
        <v>47185.28</v>
      </c>
      <c r="H64" s="13"/>
    </row>
    <row r="65" ht="33" customHeight="1" spans="1:8">
      <c r="A65" s="5" t="s">
        <v>77</v>
      </c>
      <c r="B65" s="22" t="s">
        <v>78</v>
      </c>
      <c r="C65" s="23"/>
      <c r="D65" s="12"/>
      <c r="E65" s="12"/>
      <c r="F65" s="12"/>
      <c r="G65" s="11"/>
      <c r="H65" s="13"/>
    </row>
    <row r="66" ht="57" customHeight="1" spans="1:8">
      <c r="A66" s="17">
        <v>1</v>
      </c>
      <c r="B66" s="12" t="s">
        <v>35</v>
      </c>
      <c r="C66" s="12" t="s">
        <v>36</v>
      </c>
      <c r="D66" s="12" t="s">
        <v>37</v>
      </c>
      <c r="E66" s="12">
        <v>3</v>
      </c>
      <c r="F66" s="12">
        <v>1359.45</v>
      </c>
      <c r="G66" s="11">
        <f t="shared" ref="G66:G72" si="7">E66*F66</f>
        <v>4078.35</v>
      </c>
      <c r="H66" s="13"/>
    </row>
    <row r="67" ht="61.5" customHeight="1" spans="1:8">
      <c r="A67" s="17">
        <v>2</v>
      </c>
      <c r="B67" s="10" t="s">
        <v>35</v>
      </c>
      <c r="C67" s="10" t="s">
        <v>40</v>
      </c>
      <c r="D67" s="12" t="s">
        <v>37</v>
      </c>
      <c r="E67" s="12">
        <v>4</v>
      </c>
      <c r="F67" s="12">
        <v>1366.35</v>
      </c>
      <c r="G67" s="11">
        <f t="shared" si="7"/>
        <v>5465.4</v>
      </c>
      <c r="H67" s="13"/>
    </row>
    <row r="68" ht="61.5" customHeight="1" spans="1:8">
      <c r="A68" s="17">
        <v>3</v>
      </c>
      <c r="B68" s="12" t="s">
        <v>35</v>
      </c>
      <c r="C68" s="12" t="s">
        <v>39</v>
      </c>
      <c r="D68" s="12" t="s">
        <v>37</v>
      </c>
      <c r="E68" s="12">
        <v>4</v>
      </c>
      <c r="F68" s="12">
        <v>1322.53</v>
      </c>
      <c r="G68" s="11">
        <f t="shared" si="7"/>
        <v>5290.12</v>
      </c>
      <c r="H68" s="13"/>
    </row>
    <row r="69" ht="33" customHeight="1" spans="1:8">
      <c r="A69" s="17">
        <v>4</v>
      </c>
      <c r="B69" s="12" t="s">
        <v>46</v>
      </c>
      <c r="C69" s="12" t="s">
        <v>47</v>
      </c>
      <c r="D69" s="12" t="s">
        <v>44</v>
      </c>
      <c r="E69" s="12">
        <v>32</v>
      </c>
      <c r="F69" s="12">
        <v>223.79</v>
      </c>
      <c r="G69" s="11">
        <f t="shared" si="7"/>
        <v>7161.28</v>
      </c>
      <c r="H69" s="13"/>
    </row>
    <row r="70" ht="33" customHeight="1" spans="1:8">
      <c r="A70" s="17">
        <v>5</v>
      </c>
      <c r="B70" s="12" t="s">
        <v>79</v>
      </c>
      <c r="C70" s="12" t="s">
        <v>80</v>
      </c>
      <c r="D70" s="12" t="s">
        <v>44</v>
      </c>
      <c r="E70" s="12">
        <v>113</v>
      </c>
      <c r="F70" s="12">
        <v>223.79</v>
      </c>
      <c r="G70" s="11">
        <f t="shared" si="7"/>
        <v>25288.27</v>
      </c>
      <c r="H70" s="13"/>
    </row>
    <row r="71" ht="33" customHeight="1" spans="1:8">
      <c r="A71" s="17">
        <v>6</v>
      </c>
      <c r="B71" s="12" t="s">
        <v>48</v>
      </c>
      <c r="C71" s="12" t="s">
        <v>49</v>
      </c>
      <c r="D71" s="12" t="s">
        <v>34</v>
      </c>
      <c r="E71" s="12">
        <v>200</v>
      </c>
      <c r="F71" s="12">
        <v>55</v>
      </c>
      <c r="G71" s="11">
        <f t="shared" si="7"/>
        <v>11000</v>
      </c>
      <c r="H71" s="13"/>
    </row>
    <row r="72" ht="33" customHeight="1" spans="1:8">
      <c r="A72" s="17">
        <v>7</v>
      </c>
      <c r="B72" s="10" t="s">
        <v>50</v>
      </c>
      <c r="C72" s="10" t="s">
        <v>51</v>
      </c>
      <c r="D72" s="12" t="s">
        <v>44</v>
      </c>
      <c r="E72" s="12">
        <v>5</v>
      </c>
      <c r="F72" s="12">
        <v>30</v>
      </c>
      <c r="G72" s="11">
        <f t="shared" si="7"/>
        <v>150</v>
      </c>
      <c r="H72" s="13"/>
    </row>
    <row r="73" ht="33" customHeight="1" spans="1:8">
      <c r="A73" s="17"/>
      <c r="B73" s="14" t="s">
        <v>54</v>
      </c>
      <c r="C73" s="10"/>
      <c r="D73" s="12"/>
      <c r="E73" s="12"/>
      <c r="F73" s="12"/>
      <c r="G73" s="15">
        <f>SUM(G66:G72)</f>
        <v>58433.42</v>
      </c>
      <c r="H73" s="13"/>
    </row>
    <row r="74" ht="33" customHeight="1" spans="1:8">
      <c r="A74" s="5" t="s">
        <v>81</v>
      </c>
      <c r="B74" s="22" t="s">
        <v>82</v>
      </c>
      <c r="C74" s="23"/>
      <c r="D74" s="12"/>
      <c r="E74" s="12"/>
      <c r="F74" s="12"/>
      <c r="G74" s="15"/>
      <c r="H74" s="13"/>
    </row>
    <row r="75" ht="62.25" customHeight="1" spans="1:8">
      <c r="A75" s="9">
        <v>1</v>
      </c>
      <c r="B75" s="12" t="s">
        <v>35</v>
      </c>
      <c r="C75" s="12" t="s">
        <v>39</v>
      </c>
      <c r="D75" s="12" t="s">
        <v>37</v>
      </c>
      <c r="E75" s="12">
        <v>7</v>
      </c>
      <c r="F75" s="12">
        <v>1322.53</v>
      </c>
      <c r="G75" s="11">
        <f t="shared" ref="G75:G83" si="8">E75*F75</f>
        <v>9257.71</v>
      </c>
      <c r="H75" s="13"/>
    </row>
    <row r="76" ht="55.5" customHeight="1" spans="1:8">
      <c r="A76" s="9">
        <v>2</v>
      </c>
      <c r="B76" s="12" t="s">
        <v>35</v>
      </c>
      <c r="C76" s="12" t="s">
        <v>36</v>
      </c>
      <c r="D76" s="12" t="s">
        <v>37</v>
      </c>
      <c r="E76" s="12">
        <v>2</v>
      </c>
      <c r="F76" s="12">
        <v>1359.45</v>
      </c>
      <c r="G76" s="11">
        <f t="shared" si="8"/>
        <v>2718.9</v>
      </c>
      <c r="H76" s="13"/>
    </row>
    <row r="77" ht="59.25" customHeight="1" spans="1:8">
      <c r="A77" s="9">
        <v>3</v>
      </c>
      <c r="B77" s="10" t="s">
        <v>35</v>
      </c>
      <c r="C77" s="10" t="s">
        <v>57</v>
      </c>
      <c r="D77" s="12" t="s">
        <v>37</v>
      </c>
      <c r="E77" s="12">
        <v>1</v>
      </c>
      <c r="F77" s="12">
        <v>2030.44</v>
      </c>
      <c r="G77" s="11">
        <f t="shared" si="8"/>
        <v>2030.44</v>
      </c>
      <c r="H77" s="13"/>
    </row>
    <row r="78" ht="58.5" customHeight="1" spans="1:8">
      <c r="A78" s="9">
        <v>4</v>
      </c>
      <c r="B78" s="12" t="s">
        <v>35</v>
      </c>
      <c r="C78" s="12" t="s">
        <v>41</v>
      </c>
      <c r="D78" s="12" t="s">
        <v>37</v>
      </c>
      <c r="E78" s="12">
        <v>5</v>
      </c>
      <c r="F78" s="12">
        <v>2108.69</v>
      </c>
      <c r="G78" s="11">
        <f t="shared" si="8"/>
        <v>10543.45</v>
      </c>
      <c r="H78" s="13"/>
    </row>
    <row r="79" ht="59.25" customHeight="1" spans="1:8">
      <c r="A79" s="9">
        <v>5</v>
      </c>
      <c r="B79" s="10" t="s">
        <v>35</v>
      </c>
      <c r="C79" s="10" t="s">
        <v>70</v>
      </c>
      <c r="D79" s="12" t="s">
        <v>37</v>
      </c>
      <c r="E79" s="12">
        <v>1</v>
      </c>
      <c r="F79" s="12">
        <v>2445.81</v>
      </c>
      <c r="G79" s="11">
        <f t="shared" si="8"/>
        <v>2445.81</v>
      </c>
      <c r="H79" s="13"/>
    </row>
    <row r="80" ht="33" customHeight="1" spans="1:8">
      <c r="A80" s="9">
        <v>6</v>
      </c>
      <c r="B80" s="12" t="s">
        <v>46</v>
      </c>
      <c r="C80" s="12" t="s">
        <v>71</v>
      </c>
      <c r="D80" s="12" t="s">
        <v>44</v>
      </c>
      <c r="E80" s="12">
        <v>42</v>
      </c>
      <c r="F80" s="12">
        <v>223.79</v>
      </c>
      <c r="G80" s="11">
        <f t="shared" si="8"/>
        <v>9399.18</v>
      </c>
      <c r="H80" s="13"/>
    </row>
    <row r="81" ht="33" customHeight="1" spans="1:8">
      <c r="A81" s="9">
        <v>7</v>
      </c>
      <c r="B81" s="12" t="s">
        <v>48</v>
      </c>
      <c r="C81" s="12" t="s">
        <v>49</v>
      </c>
      <c r="D81" s="12" t="s">
        <v>34</v>
      </c>
      <c r="E81" s="12">
        <v>330</v>
      </c>
      <c r="F81" s="12">
        <v>55</v>
      </c>
      <c r="G81" s="11">
        <f t="shared" si="8"/>
        <v>18150</v>
      </c>
      <c r="H81" s="13"/>
    </row>
    <row r="82" ht="33" customHeight="1" spans="1:8">
      <c r="A82" s="9">
        <v>8</v>
      </c>
      <c r="B82" s="10" t="s">
        <v>50</v>
      </c>
      <c r="C82" s="10" t="s">
        <v>51</v>
      </c>
      <c r="D82" s="12" t="s">
        <v>44</v>
      </c>
      <c r="E82" s="12">
        <v>7</v>
      </c>
      <c r="F82" s="12">
        <v>30</v>
      </c>
      <c r="G82" s="11">
        <f t="shared" si="8"/>
        <v>210</v>
      </c>
      <c r="H82" s="13"/>
    </row>
    <row r="83" ht="33" customHeight="1" spans="1:8">
      <c r="A83" s="9">
        <v>9</v>
      </c>
      <c r="B83" s="16" t="s">
        <v>58</v>
      </c>
      <c r="C83" s="16"/>
      <c r="D83" s="16" t="s">
        <v>59</v>
      </c>
      <c r="E83" s="12">
        <v>8</v>
      </c>
      <c r="F83" s="12">
        <v>156.04</v>
      </c>
      <c r="G83" s="11">
        <f t="shared" si="8"/>
        <v>1248.32</v>
      </c>
      <c r="H83" s="13"/>
    </row>
    <row r="84" ht="33" customHeight="1" spans="1:8">
      <c r="A84" s="9"/>
      <c r="B84" s="14" t="s">
        <v>54</v>
      </c>
      <c r="C84" s="10"/>
      <c r="D84" s="12"/>
      <c r="E84" s="12"/>
      <c r="F84" s="12"/>
      <c r="G84" s="15">
        <f>SUM(G75:G83)</f>
        <v>56003.81</v>
      </c>
      <c r="H84" s="13"/>
    </row>
    <row r="85" ht="33" customHeight="1" spans="1:8">
      <c r="A85" s="5" t="s">
        <v>83</v>
      </c>
      <c r="B85" s="22" t="s">
        <v>84</v>
      </c>
      <c r="C85" s="23"/>
      <c r="D85" s="12"/>
      <c r="E85" s="12"/>
      <c r="F85" s="12"/>
      <c r="G85" s="15"/>
      <c r="H85" s="13"/>
    </row>
    <row r="86" ht="27" customHeight="1" spans="1:8">
      <c r="A86" s="5" t="s">
        <v>85</v>
      </c>
      <c r="B86" s="22" t="s">
        <v>86</v>
      </c>
      <c r="C86" s="23"/>
      <c r="D86" s="12"/>
      <c r="E86" s="12"/>
      <c r="F86" s="12"/>
      <c r="G86" s="15"/>
      <c r="H86" s="13"/>
    </row>
    <row r="87" ht="33" customHeight="1" spans="1:8">
      <c r="A87" s="9">
        <v>1</v>
      </c>
      <c r="B87" s="10" t="s">
        <v>74</v>
      </c>
      <c r="C87" s="17" t="s">
        <v>63</v>
      </c>
      <c r="D87" s="12" t="s">
        <v>44</v>
      </c>
      <c r="E87" s="12">
        <v>22</v>
      </c>
      <c r="F87" s="12">
        <v>25</v>
      </c>
      <c r="G87" s="11">
        <f>E87*F87</f>
        <v>550</v>
      </c>
      <c r="H87" s="13"/>
    </row>
    <row r="88" ht="33" customHeight="1" spans="1:8">
      <c r="A88" s="9">
        <v>2</v>
      </c>
      <c r="B88" s="10" t="s">
        <v>62</v>
      </c>
      <c r="C88" s="17" t="s">
        <v>63</v>
      </c>
      <c r="D88" s="12" t="s">
        <v>44</v>
      </c>
      <c r="E88" s="12">
        <v>10</v>
      </c>
      <c r="F88" s="12">
        <v>30</v>
      </c>
      <c r="G88" s="11">
        <f t="shared" ref="G88:G96" si="9">E88*F88</f>
        <v>300</v>
      </c>
      <c r="H88" s="13"/>
    </row>
    <row r="89" ht="57" customHeight="1" spans="1:8">
      <c r="A89" s="9">
        <v>3</v>
      </c>
      <c r="B89" s="12" t="s">
        <v>35</v>
      </c>
      <c r="C89" s="12" t="s">
        <v>39</v>
      </c>
      <c r="D89" s="12" t="s">
        <v>37</v>
      </c>
      <c r="E89" s="12">
        <v>3</v>
      </c>
      <c r="F89" s="12">
        <v>1322.53</v>
      </c>
      <c r="G89" s="11">
        <f t="shared" si="9"/>
        <v>3967.59</v>
      </c>
      <c r="H89" s="13"/>
    </row>
    <row r="90" ht="60.75" customHeight="1" spans="1:8">
      <c r="A90" s="9">
        <v>4</v>
      </c>
      <c r="B90" s="10" t="s">
        <v>35</v>
      </c>
      <c r="C90" s="10" t="s">
        <v>40</v>
      </c>
      <c r="D90" s="12" t="s">
        <v>37</v>
      </c>
      <c r="E90" s="12">
        <v>2</v>
      </c>
      <c r="F90" s="12">
        <v>1366.35</v>
      </c>
      <c r="G90" s="11">
        <f t="shared" si="9"/>
        <v>2732.7</v>
      </c>
      <c r="H90" s="13"/>
    </row>
    <row r="91" ht="59.25" customHeight="1" spans="1:8">
      <c r="A91" s="9">
        <v>5</v>
      </c>
      <c r="B91" s="12" t="s">
        <v>35</v>
      </c>
      <c r="C91" s="12" t="s">
        <v>41</v>
      </c>
      <c r="D91" s="12" t="s">
        <v>37</v>
      </c>
      <c r="E91" s="12">
        <v>2</v>
      </c>
      <c r="F91" s="12">
        <v>2108.69</v>
      </c>
      <c r="G91" s="11">
        <f t="shared" si="9"/>
        <v>4217.38</v>
      </c>
      <c r="H91" s="13"/>
    </row>
    <row r="92" ht="57.75" customHeight="1" spans="1:8">
      <c r="A92" s="9">
        <v>6</v>
      </c>
      <c r="B92" s="10" t="s">
        <v>35</v>
      </c>
      <c r="C92" s="10" t="s">
        <v>70</v>
      </c>
      <c r="D92" s="12" t="s">
        <v>37</v>
      </c>
      <c r="E92" s="12">
        <v>2</v>
      </c>
      <c r="F92" s="12">
        <v>2445.81</v>
      </c>
      <c r="G92" s="11">
        <f t="shared" si="9"/>
        <v>4891.62</v>
      </c>
      <c r="H92" s="13"/>
    </row>
    <row r="93" ht="33" customHeight="1" spans="1:8">
      <c r="A93" s="9">
        <v>7</v>
      </c>
      <c r="B93" s="12" t="s">
        <v>42</v>
      </c>
      <c r="C93" s="12" t="s">
        <v>43</v>
      </c>
      <c r="D93" s="12" t="s">
        <v>44</v>
      </c>
      <c r="E93" s="12">
        <v>1</v>
      </c>
      <c r="F93" s="12">
        <v>234.86</v>
      </c>
      <c r="G93" s="11">
        <f t="shared" si="9"/>
        <v>234.86</v>
      </c>
      <c r="H93" s="13"/>
    </row>
    <row r="94" ht="33" customHeight="1" spans="1:8">
      <c r="A94" s="9">
        <v>8</v>
      </c>
      <c r="B94" s="12" t="s">
        <v>46</v>
      </c>
      <c r="C94" s="12" t="s">
        <v>47</v>
      </c>
      <c r="D94" s="12" t="s">
        <v>44</v>
      </c>
      <c r="E94" s="12">
        <v>24</v>
      </c>
      <c r="F94" s="12">
        <v>223.79</v>
      </c>
      <c r="G94" s="11">
        <f t="shared" si="9"/>
        <v>5370.96</v>
      </c>
      <c r="H94" s="13"/>
    </row>
    <row r="95" ht="33" customHeight="1" spans="1:8">
      <c r="A95" s="9">
        <v>9</v>
      </c>
      <c r="B95" s="12" t="s">
        <v>48</v>
      </c>
      <c r="C95" s="12" t="s">
        <v>49</v>
      </c>
      <c r="D95" s="12" t="s">
        <v>34</v>
      </c>
      <c r="E95" s="12">
        <v>555</v>
      </c>
      <c r="F95" s="12">
        <v>55</v>
      </c>
      <c r="G95" s="11">
        <f t="shared" si="9"/>
        <v>30525</v>
      </c>
      <c r="H95" s="13"/>
    </row>
    <row r="96" ht="33" customHeight="1" spans="1:8">
      <c r="A96" s="9">
        <v>10</v>
      </c>
      <c r="B96" s="10" t="s">
        <v>50</v>
      </c>
      <c r="C96" s="10" t="s">
        <v>51</v>
      </c>
      <c r="D96" s="12" t="s">
        <v>44</v>
      </c>
      <c r="E96" s="12">
        <v>8</v>
      </c>
      <c r="F96" s="12">
        <v>30</v>
      </c>
      <c r="G96" s="11">
        <f t="shared" si="9"/>
        <v>240</v>
      </c>
      <c r="H96" s="13"/>
    </row>
    <row r="97" ht="33" customHeight="1" spans="1:8">
      <c r="A97" s="5" t="s">
        <v>87</v>
      </c>
      <c r="B97" s="24" t="s">
        <v>88</v>
      </c>
      <c r="C97" s="25"/>
      <c r="D97" s="12"/>
      <c r="E97" s="12"/>
      <c r="F97" s="12"/>
      <c r="G97" s="11"/>
      <c r="H97" s="13"/>
    </row>
    <row r="98" ht="33" customHeight="1" spans="1:8">
      <c r="A98" s="17">
        <v>1</v>
      </c>
      <c r="B98" s="10" t="s">
        <v>89</v>
      </c>
      <c r="C98" s="10" t="s">
        <v>90</v>
      </c>
      <c r="D98" s="12" t="s">
        <v>91</v>
      </c>
      <c r="E98" s="12">
        <v>4.84</v>
      </c>
      <c r="F98" s="12">
        <v>197.11</v>
      </c>
      <c r="G98" s="11">
        <f t="shared" ref="G98:G111" si="10">E98*F98</f>
        <v>954.0124</v>
      </c>
      <c r="H98" s="13"/>
    </row>
    <row r="99" ht="33" customHeight="1" spans="1:8">
      <c r="A99" s="17">
        <v>2</v>
      </c>
      <c r="B99" s="10" t="s">
        <v>92</v>
      </c>
      <c r="C99" s="10" t="s">
        <v>93</v>
      </c>
      <c r="D99" s="12" t="s">
        <v>94</v>
      </c>
      <c r="E99" s="12">
        <v>5.2</v>
      </c>
      <c r="F99" s="12">
        <v>96.85</v>
      </c>
      <c r="G99" s="11">
        <f t="shared" si="10"/>
        <v>503.62</v>
      </c>
      <c r="H99" s="13"/>
    </row>
    <row r="100" ht="33" customHeight="1" spans="1:8">
      <c r="A100" s="17">
        <v>3</v>
      </c>
      <c r="B100" s="10" t="s">
        <v>95</v>
      </c>
      <c r="C100" s="10" t="s">
        <v>96</v>
      </c>
      <c r="D100" s="12" t="s">
        <v>91</v>
      </c>
      <c r="E100" s="12">
        <v>9.36</v>
      </c>
      <c r="F100" s="12">
        <v>29.07</v>
      </c>
      <c r="G100" s="11">
        <f t="shared" si="10"/>
        <v>272.0952</v>
      </c>
      <c r="H100" s="13"/>
    </row>
    <row r="101" ht="33" customHeight="1" spans="1:8">
      <c r="A101" s="17">
        <v>4</v>
      </c>
      <c r="B101" s="10" t="s">
        <v>97</v>
      </c>
      <c r="C101" s="10" t="s">
        <v>98</v>
      </c>
      <c r="D101" s="12" t="s">
        <v>94</v>
      </c>
      <c r="E101" s="12">
        <v>11.4</v>
      </c>
      <c r="F101" s="12">
        <v>511.75</v>
      </c>
      <c r="G101" s="11">
        <f t="shared" si="10"/>
        <v>5833.95</v>
      </c>
      <c r="H101" s="13"/>
    </row>
    <row r="102" ht="33" customHeight="1" spans="1:8">
      <c r="A102" s="17">
        <v>5</v>
      </c>
      <c r="B102" s="10" t="s">
        <v>99</v>
      </c>
      <c r="C102" s="10" t="s">
        <v>100</v>
      </c>
      <c r="D102" s="12" t="s">
        <v>91</v>
      </c>
      <c r="E102" s="12">
        <v>9.36</v>
      </c>
      <c r="F102" s="12">
        <v>36.08</v>
      </c>
      <c r="G102" s="11">
        <f t="shared" si="10"/>
        <v>337.7088</v>
      </c>
      <c r="H102" s="13"/>
    </row>
    <row r="103" ht="33" customHeight="1" spans="1:8">
      <c r="A103" s="17">
        <v>6</v>
      </c>
      <c r="B103" s="10" t="s">
        <v>101</v>
      </c>
      <c r="C103" s="10" t="s">
        <v>102</v>
      </c>
      <c r="D103" s="12" t="s">
        <v>94</v>
      </c>
      <c r="E103" s="12">
        <v>8.74</v>
      </c>
      <c r="F103" s="12">
        <v>980.15</v>
      </c>
      <c r="G103" s="11">
        <f t="shared" si="10"/>
        <v>8566.511</v>
      </c>
      <c r="H103" s="13"/>
    </row>
    <row r="104" ht="33" customHeight="1" spans="1:8">
      <c r="A104" s="17">
        <v>7</v>
      </c>
      <c r="B104" s="10" t="s">
        <v>103</v>
      </c>
      <c r="C104" s="10" t="s">
        <v>104</v>
      </c>
      <c r="D104" s="12" t="s">
        <v>59</v>
      </c>
      <c r="E104" s="12">
        <v>38</v>
      </c>
      <c r="F104" s="12">
        <v>257.18</v>
      </c>
      <c r="G104" s="11">
        <f t="shared" si="10"/>
        <v>9772.84</v>
      </c>
      <c r="H104" s="13"/>
    </row>
    <row r="105" ht="33" customHeight="1" spans="1:8">
      <c r="A105" s="17">
        <v>8</v>
      </c>
      <c r="B105" s="10" t="s">
        <v>105</v>
      </c>
      <c r="C105" s="10" t="s">
        <v>106</v>
      </c>
      <c r="D105" s="12" t="s">
        <v>59</v>
      </c>
      <c r="E105" s="12">
        <v>4.8</v>
      </c>
      <c r="F105" s="12">
        <v>76.36</v>
      </c>
      <c r="G105" s="11">
        <f t="shared" si="10"/>
        <v>366.528</v>
      </c>
      <c r="H105" s="13"/>
    </row>
    <row r="106" ht="33" customHeight="1" spans="1:8">
      <c r="A106" s="17">
        <v>9</v>
      </c>
      <c r="B106" s="10" t="s">
        <v>107</v>
      </c>
      <c r="C106" s="26" t="s">
        <v>108</v>
      </c>
      <c r="D106" s="12" t="s">
        <v>44</v>
      </c>
      <c r="E106" s="12">
        <v>2</v>
      </c>
      <c r="F106" s="12">
        <v>1000</v>
      </c>
      <c r="G106" s="11">
        <f t="shared" si="10"/>
        <v>2000</v>
      </c>
      <c r="H106" s="13"/>
    </row>
    <row r="107" ht="33" customHeight="1" spans="1:8">
      <c r="A107" s="17">
        <v>10</v>
      </c>
      <c r="B107" s="10" t="s">
        <v>109</v>
      </c>
      <c r="C107" s="10" t="s">
        <v>110</v>
      </c>
      <c r="D107" s="12" t="s">
        <v>111</v>
      </c>
      <c r="E107" s="12">
        <v>547.51</v>
      </c>
      <c r="F107" s="12">
        <v>5.65</v>
      </c>
      <c r="G107" s="11">
        <f t="shared" si="10"/>
        <v>3093.4315</v>
      </c>
      <c r="H107" s="13"/>
    </row>
    <row r="108" ht="33" customHeight="1" spans="1:8">
      <c r="A108" s="17">
        <v>11</v>
      </c>
      <c r="B108" s="10" t="s">
        <v>109</v>
      </c>
      <c r="C108" s="10" t="s">
        <v>112</v>
      </c>
      <c r="D108" s="12" t="s">
        <v>111</v>
      </c>
      <c r="E108" s="12">
        <f>1429.56+934.14</f>
        <v>2363.7</v>
      </c>
      <c r="F108" s="12">
        <v>5.49</v>
      </c>
      <c r="G108" s="11">
        <f t="shared" si="10"/>
        <v>12976.713</v>
      </c>
      <c r="H108" s="13"/>
    </row>
    <row r="109" ht="33" customHeight="1" spans="1:8">
      <c r="A109" s="17">
        <v>12</v>
      </c>
      <c r="B109" s="10" t="s">
        <v>113</v>
      </c>
      <c r="C109" s="10" t="s">
        <v>114</v>
      </c>
      <c r="D109" s="12" t="s">
        <v>111</v>
      </c>
      <c r="E109" s="12">
        <f>5.6*6*17.75*1.1</f>
        <v>656.04</v>
      </c>
      <c r="F109" s="12">
        <v>6.72</v>
      </c>
      <c r="G109" s="11">
        <f t="shared" si="10"/>
        <v>4408.5888</v>
      </c>
      <c r="H109" s="13"/>
    </row>
    <row r="110" ht="33" customHeight="1" spans="1:8">
      <c r="A110" s="17">
        <v>13</v>
      </c>
      <c r="B110" s="10" t="s">
        <v>115</v>
      </c>
      <c r="C110" s="10" t="s">
        <v>116</v>
      </c>
      <c r="D110" s="26" t="s">
        <v>117</v>
      </c>
      <c r="E110" s="12">
        <v>124</v>
      </c>
      <c r="F110" s="27">
        <v>21.9215</v>
      </c>
      <c r="G110" s="11">
        <f t="shared" si="10"/>
        <v>2718.266</v>
      </c>
      <c r="H110" s="13"/>
    </row>
    <row r="111" ht="33" customHeight="1" spans="1:8">
      <c r="A111" s="17">
        <v>14</v>
      </c>
      <c r="B111" s="10" t="s">
        <v>118</v>
      </c>
      <c r="C111" s="10" t="s">
        <v>119</v>
      </c>
      <c r="D111" s="12" t="s">
        <v>91</v>
      </c>
      <c r="E111" s="12">
        <v>4.84</v>
      </c>
      <c r="F111" s="12">
        <v>715.45</v>
      </c>
      <c r="G111" s="11">
        <f t="shared" si="10"/>
        <v>3462.778</v>
      </c>
      <c r="H111" s="13"/>
    </row>
    <row r="112" ht="33" customHeight="1" spans="1:8">
      <c r="A112" s="17">
        <v>15</v>
      </c>
      <c r="B112" s="10" t="s">
        <v>120</v>
      </c>
      <c r="C112" s="10" t="s">
        <v>121</v>
      </c>
      <c r="D112" s="12" t="s">
        <v>91</v>
      </c>
      <c r="E112" s="12">
        <v>6.86</v>
      </c>
      <c r="F112" s="27">
        <v>786.36</v>
      </c>
      <c r="G112" s="11">
        <f t="shared" ref="G112:G116" si="11">E112*F112</f>
        <v>5394.4296</v>
      </c>
      <c r="H112" s="13"/>
    </row>
    <row r="113" ht="33" customHeight="1" spans="1:8">
      <c r="A113" s="17">
        <v>16</v>
      </c>
      <c r="B113" s="26" t="s">
        <v>122</v>
      </c>
      <c r="C113" s="26" t="s">
        <v>123</v>
      </c>
      <c r="D113" s="12" t="s">
        <v>91</v>
      </c>
      <c r="E113" s="12">
        <v>7.8</v>
      </c>
      <c r="F113" s="27">
        <v>733.13</v>
      </c>
      <c r="G113" s="11">
        <f t="shared" si="11"/>
        <v>5718.414</v>
      </c>
      <c r="H113" s="13"/>
    </row>
    <row r="114" ht="33" customHeight="1" spans="1:8">
      <c r="A114" s="17">
        <v>17</v>
      </c>
      <c r="B114" s="26" t="s">
        <v>124</v>
      </c>
      <c r="C114" s="26" t="s">
        <v>123</v>
      </c>
      <c r="D114" s="12" t="s">
        <v>91</v>
      </c>
      <c r="E114" s="12">
        <v>5.72</v>
      </c>
      <c r="F114" s="27">
        <v>499.35</v>
      </c>
      <c r="G114" s="11">
        <f t="shared" si="11"/>
        <v>2856.282</v>
      </c>
      <c r="H114" s="13"/>
    </row>
    <row r="115" ht="33" customHeight="1" spans="1:8">
      <c r="A115" s="17">
        <v>18</v>
      </c>
      <c r="B115" s="28" t="s">
        <v>125</v>
      </c>
      <c r="C115" s="10" t="s">
        <v>126</v>
      </c>
      <c r="D115" s="12" t="s">
        <v>34</v>
      </c>
      <c r="E115" s="12">
        <v>33.6</v>
      </c>
      <c r="F115" s="12">
        <v>29.89</v>
      </c>
      <c r="G115" s="11">
        <f t="shared" si="11"/>
        <v>1004.304</v>
      </c>
      <c r="H115" s="13"/>
    </row>
    <row r="116" ht="33" customHeight="1" spans="1:8">
      <c r="A116" s="17">
        <v>19</v>
      </c>
      <c r="B116" s="28" t="s">
        <v>127</v>
      </c>
      <c r="C116" s="28" t="s">
        <v>128</v>
      </c>
      <c r="D116" s="12" t="s">
        <v>91</v>
      </c>
      <c r="E116" s="12">
        <v>0.2</v>
      </c>
      <c r="F116" s="12">
        <f>853.36*1.5</f>
        <v>1280.04</v>
      </c>
      <c r="G116" s="11">
        <f t="shared" si="11"/>
        <v>256.008</v>
      </c>
      <c r="H116" s="13"/>
    </row>
    <row r="117" ht="33" customHeight="1" spans="1:8">
      <c r="A117" s="9"/>
      <c r="B117" s="14" t="s">
        <v>54</v>
      </c>
      <c r="C117" s="10"/>
      <c r="D117" s="12"/>
      <c r="E117" s="12"/>
      <c r="F117" s="12"/>
      <c r="G117" s="15">
        <f>SUM(G87:G116)</f>
        <v>123526.5903</v>
      </c>
      <c r="H117" s="13"/>
    </row>
    <row r="118" ht="33" customHeight="1" spans="1:8">
      <c r="A118" s="5" t="s">
        <v>129</v>
      </c>
      <c r="B118" s="24" t="s">
        <v>130</v>
      </c>
      <c r="C118" s="25"/>
      <c r="D118" s="12"/>
      <c r="E118" s="12"/>
      <c r="F118" s="12"/>
      <c r="G118" s="15"/>
      <c r="H118" s="13"/>
    </row>
    <row r="119" ht="42" customHeight="1" spans="1:8">
      <c r="A119" s="17">
        <v>1</v>
      </c>
      <c r="B119" s="10" t="s">
        <v>130</v>
      </c>
      <c r="C119" s="29" t="s">
        <v>131</v>
      </c>
      <c r="D119" s="12" t="s">
        <v>132</v>
      </c>
      <c r="E119" s="12">
        <v>1</v>
      </c>
      <c r="F119" s="12">
        <v>30000</v>
      </c>
      <c r="G119" s="11">
        <f>E119*F119</f>
        <v>30000</v>
      </c>
      <c r="H119" s="13"/>
    </row>
    <row r="120" ht="33" customHeight="1" spans="1:8">
      <c r="A120" s="5"/>
      <c r="B120" s="14" t="s">
        <v>54</v>
      </c>
      <c r="C120" s="23"/>
      <c r="D120" s="12"/>
      <c r="E120" s="12"/>
      <c r="F120" s="12"/>
      <c r="G120" s="15">
        <f>SUM(G119)</f>
        <v>30000</v>
      </c>
      <c r="H120" s="13"/>
    </row>
    <row r="121" ht="18.75" customHeight="1" spans="1:8">
      <c r="A121" s="9"/>
      <c r="B121" s="30" t="s">
        <v>133</v>
      </c>
      <c r="C121" s="31"/>
      <c r="D121" s="12"/>
      <c r="E121" s="12"/>
      <c r="F121" s="9"/>
      <c r="G121" s="32">
        <f>G17+G28+G40+G51+G64+G73+G84+G117+G120</f>
        <v>476652.6703</v>
      </c>
      <c r="H121" s="12"/>
    </row>
    <row r="122" ht="26.25" customHeight="1" spans="1:8">
      <c r="A122" s="33" t="s">
        <v>134</v>
      </c>
      <c r="B122" s="33"/>
      <c r="C122" s="33"/>
      <c r="D122" s="33"/>
      <c r="E122" s="33"/>
      <c r="F122" s="33"/>
      <c r="G122" s="33"/>
      <c r="H122" s="33"/>
    </row>
    <row r="123" ht="48.75" customHeight="1" spans="1:8">
      <c r="A123" s="34" t="s">
        <v>135</v>
      </c>
      <c r="B123" s="34"/>
      <c r="C123" s="34"/>
      <c r="D123" s="34"/>
      <c r="E123" s="34"/>
      <c r="F123" s="34"/>
      <c r="G123" s="34"/>
      <c r="H123" s="34"/>
    </row>
    <row r="124" spans="1:8">
      <c r="A124" s="35" t="s">
        <v>136</v>
      </c>
      <c r="B124" s="35"/>
      <c r="C124" s="35"/>
      <c r="D124" s="35"/>
      <c r="E124" s="35"/>
      <c r="F124" s="35"/>
      <c r="G124" s="35"/>
      <c r="H124" s="35"/>
    </row>
  </sheetData>
  <mergeCells count="16">
    <mergeCell ref="A1:H1"/>
    <mergeCell ref="A2:H2"/>
    <mergeCell ref="B4:C4"/>
    <mergeCell ref="B18:C18"/>
    <mergeCell ref="B29:C29"/>
    <mergeCell ref="B41:C41"/>
    <mergeCell ref="B52:C52"/>
    <mergeCell ref="B65:C65"/>
    <mergeCell ref="B74:C74"/>
    <mergeCell ref="B85:C85"/>
    <mergeCell ref="B86:C86"/>
    <mergeCell ref="B97:C97"/>
    <mergeCell ref="B118:C118"/>
    <mergeCell ref="A122:H122"/>
    <mergeCell ref="A123:H123"/>
    <mergeCell ref="A124:H12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控制价封面</vt:lpstr>
      <vt:lpstr>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芥末是甜的</cp:lastModifiedBy>
  <dcterms:created xsi:type="dcterms:W3CDTF">2017-03-10T04:22:00Z</dcterms:created>
  <cp:lastPrinted>2023-02-10T09:10:00Z</cp:lastPrinted>
  <dcterms:modified xsi:type="dcterms:W3CDTF">2024-01-19T02:58:00Z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8323F22C29A54EA8BFA83356EE93C7B4</vt:lpwstr>
  </property>
</Properties>
</file>